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95" windowWidth="15570" windowHeight="6555" activeTab="0"/>
  </bookViews>
  <sheets>
    <sheet name="2021-2022" sheetId="1" r:id="rId1"/>
    <sheet name="2015 (2)" sheetId="2" r:id="rId2"/>
  </sheets>
  <definedNames/>
  <calcPr fullCalcOnLoad="1"/>
</workbook>
</file>

<file path=xl/sharedStrings.xml><?xml version="1.0" encoding="utf-8"?>
<sst xmlns="http://schemas.openxmlformats.org/spreadsheetml/2006/main" count="1873" uniqueCount="247">
  <si>
    <t>РАСПРЕДЕЛЕНИЕ БЮДЖЕТНЫХ АССИГНОВАНИЙ  БЮДЖЕТА</t>
  </si>
  <si>
    <t>Наименование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</si>
  <si>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</si>
  <si>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</si>
  <si>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</si>
  <si>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</si>
  <si>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</si>
  <si>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</si>
  <si>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</si>
  <si>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</si>
  <si>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</si>
  <si>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</si>
  <si>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Глава муниципального  образования</t>
  </si>
  <si>
    <t>121</t>
  </si>
  <si>
    <t>Оплата труда</t>
  </si>
  <si>
    <t>211</t>
  </si>
  <si>
    <t>Начисление на зарплату 30,2%</t>
  </si>
  <si>
    <t>213</t>
  </si>
  <si>
    <t>04</t>
  </si>
  <si>
    <t>Иные выплаты персоналу органа местного самоуправления</t>
  </si>
  <si>
    <t>122</t>
  </si>
  <si>
    <t>Услуги связи</t>
  </si>
  <si>
    <t>221</t>
  </si>
  <si>
    <t>Услуги по содержанию имущества</t>
  </si>
  <si>
    <t>225</t>
  </si>
  <si>
    <t>Прочие услуги</t>
  </si>
  <si>
    <t>226</t>
  </si>
  <si>
    <t>244</t>
  </si>
  <si>
    <t>Коммунальные услуги</t>
  </si>
  <si>
    <t>223</t>
  </si>
  <si>
    <t>Увеличение стоимости материальных запасов</t>
  </si>
  <si>
    <t>340</t>
  </si>
  <si>
    <t>Уплата налога на имущество организаций и земельного налога</t>
  </si>
  <si>
    <t>851</t>
  </si>
  <si>
    <t>Прочие расходы</t>
  </si>
  <si>
    <t>290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</si>
  <si>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</si>
  <si>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</si>
  <si>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</si>
  <si>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</si>
  <si>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</si>
  <si>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 органы муниципального образования</t>
  </si>
  <si>
    <t>Специальные расходы</t>
  </si>
  <si>
    <t>880</t>
  </si>
  <si>
    <t>Другие общегосударственные вопросы</t>
  </si>
  <si>
    <t>13</t>
  </si>
  <si>
    <t>Выполнение других обязательств государства</t>
  </si>
  <si>
    <t>Расходы на осуществление государственных полномочий Республики Адыгея в сфере административных правоотношений</t>
  </si>
  <si>
    <t>Увеличение стоимости основных средств</t>
  </si>
  <si>
    <t>310</t>
  </si>
  <si>
    <t>Целевые программы муниципальных образований</t>
  </si>
  <si>
    <t>НАЦИОНАЛЬНАЯ ОБОРОНА</t>
  </si>
  <si>
    <t>Мобилизационная и вневойсковая подготовка</t>
  </si>
  <si>
    <t>03</t>
  </si>
  <si>
    <t>Расходы 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</si>
  <si>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</si>
  <si>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</si>
  <si>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</si>
  <si>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</si>
  <si>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</si>
  <si>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</si>
  <si>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</si>
  <si>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Дорожное хозяйство (дорожные фонды)</t>
  </si>
  <si>
    <t>222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</si>
  <si>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</si>
  <si>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</si>
  <si>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</si>
  <si>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</si>
  <si>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</si>
  <si>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</si>
  <si>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</si>
  <si>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</si>
  <si>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</si>
  <si>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>Озеленение</t>
  </si>
  <si>
    <t>Содержание мест захоронения</t>
  </si>
  <si>
    <t xml:space="preserve">Прочие мероприятия по благоустройству городских округов и поселений </t>
  </si>
  <si>
    <t>Транспортные услуги</t>
  </si>
  <si>
    <t>Увеличение стоимости ОС</t>
  </si>
  <si>
    <t xml:space="preserve">КУЛЬТУРА, КИНЕМАТОГРАФИЯ </t>
  </si>
  <si>
    <t>08</t>
  </si>
  <si>
    <t xml:space="preserve"> Культура</t>
  </si>
  <si>
    <t>СОЦИАЛЬНАЯ ПОЛИТИКА</t>
  </si>
  <si>
    <t xml:space="preserve">  Пенсионное обеспечение</t>
  </si>
  <si>
    <t>Доплаты к пенсиям государственных служащих субъектов РФ и муниципальных служащих</t>
  </si>
  <si>
    <t>313</t>
  </si>
  <si>
    <t>Социальные выплаты</t>
  </si>
  <si>
    <t>263</t>
  </si>
  <si>
    <t>ФИЗИЧЕСКАЯ КУЛЬТУРА И СПОРТ</t>
  </si>
  <si>
    <t>11</t>
  </si>
  <si>
    <t>Массовый спорт</t>
  </si>
  <si>
    <t>Мероприятия в области здравоохранения, спорта и физической культуры, туризма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</si>
  <si>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</si>
  <si>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</si>
  <si>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</si>
  <si>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</si>
  <si>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долга Российской Федерации</t>
  </si>
  <si>
    <t>710</t>
  </si>
  <si>
    <t>Обслуживание внутреннего долга</t>
  </si>
  <si>
    <t>231</t>
  </si>
  <si>
    <t>ВСЕГО РАСХОДОВ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</si>
  <si>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</si>
  <si>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 xml:space="preserve">Национальная экономика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</si>
  <si>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</si>
  <si>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</si>
  <si>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</si>
  <si>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</si>
  <si>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</si>
  <si>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</si>
  <si>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</si>
  <si>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</si>
  <si>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700</t>
  </si>
  <si>
    <t>Обслуживание государственного (муниципального) долга</t>
  </si>
  <si>
    <t>Расходы на выплаты персоналу государственных (муниципальных) органов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</si>
  <si>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</si>
  <si>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</si>
  <si>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</si>
  <si>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</si>
  <si>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</si>
  <si>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</si>
  <si>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</si>
  <si>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Проведение выборов главы муниципального образования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</si>
  <si>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</si>
  <si>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</si>
  <si>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 xml:space="preserve">Паспортизация автомобильных дорог общего пользования местного значения </t>
  </si>
  <si>
    <t>Прочие работы, услуги</t>
  </si>
  <si>
    <t>Работы, услуги по содержанию имущества</t>
  </si>
  <si>
    <t>240</t>
  </si>
  <si>
    <t>Иные закупки товаров, работ и услуг для обеспечения государственных (муниципальных) нужд</t>
  </si>
  <si>
    <t>БЮДЖЕТ</t>
  </si>
  <si>
    <t>00</t>
  </si>
  <si>
    <t xml:space="preserve"> </t>
  </si>
  <si>
    <t>6229003</t>
  </si>
  <si>
    <t>Обеспечение функций органами местного самоуправления</t>
  </si>
  <si>
    <t>Функционирование высшего должностного лица муниципального образования</t>
  </si>
  <si>
    <t>Ведом-ство</t>
  </si>
  <si>
    <t>Разд.</t>
  </si>
  <si>
    <t>Подраз-дел</t>
  </si>
  <si>
    <t>Код целевой статьи</t>
  </si>
  <si>
    <t>Код вида расхода</t>
  </si>
  <si>
    <t>ПРОЕКТ</t>
  </si>
  <si>
    <t>Сумма</t>
  </si>
  <si>
    <t xml:space="preserve">на  2016 год </t>
  </si>
  <si>
    <t>Ведомственные целевые программы муниципальных образований</t>
  </si>
  <si>
    <t>2016 г.</t>
  </si>
  <si>
    <t>129</t>
  </si>
  <si>
    <t>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</si>
  <si>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</si>
  <si>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</si>
  <si>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6150000000</t>
  </si>
  <si>
    <t>6150000800</t>
  </si>
  <si>
    <t>6150000700</t>
  </si>
  <si>
    <t>6800000000</t>
  </si>
  <si>
    <t>6310000000</t>
  </si>
  <si>
    <t>6400000000</t>
  </si>
  <si>
    <t>6500000000</t>
  </si>
  <si>
    <t>6510000000</t>
  </si>
  <si>
    <t>6710000000</t>
  </si>
  <si>
    <t>6120061010</t>
  </si>
  <si>
    <t>6810010010</t>
  </si>
  <si>
    <t>6810010020</t>
  </si>
  <si>
    <t>6120051180</t>
  </si>
  <si>
    <t>6210090020</t>
  </si>
  <si>
    <t>6220090030</t>
  </si>
  <si>
    <t>6830010010</t>
  </si>
  <si>
    <t>6830010020</t>
  </si>
  <si>
    <t>6830010030</t>
  </si>
  <si>
    <t>6310090040</t>
  </si>
  <si>
    <t>6410090050</t>
  </si>
  <si>
    <t>6420090060</t>
  </si>
  <si>
    <t>6440090080</t>
  </si>
  <si>
    <t>6510090090</t>
  </si>
  <si>
    <t>6710090110</t>
  </si>
  <si>
    <t>Уплата налогов ,сборов и иных платежей</t>
  </si>
  <si>
    <t>ФЦП"Расходы за счет средств бюджета на софинансирование капитальных вложений в объекты муниципальной собственности"</t>
  </si>
  <si>
    <t>Социальная политика</t>
  </si>
  <si>
    <t>Пенсионное обеспечение</t>
  </si>
  <si>
    <t>6610000000</t>
  </si>
  <si>
    <t>Пособия,компенсации, меры социальной поддержки по публичным нормативным обязательствам</t>
  </si>
  <si>
    <t>6610090100</t>
  </si>
  <si>
    <t>Распределение бюджетных ассигнований бюджета муниципального образования "Большесидоровское сельское поселение" по целевым статьям(муниципальным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      муниципального образования "Большесидоровское сельское поселение"</t>
  </si>
  <si>
    <t>Обеспечение функционирования Главы муниципального  образования</t>
  </si>
  <si>
    <t xml:space="preserve">Глава муниципального  образования </t>
  </si>
  <si>
    <t>МО "Большесидоровское сельское поселение"</t>
  </si>
  <si>
    <t xml:space="preserve">К решению Совета народных депутатов муниципального
</t>
  </si>
  <si>
    <t xml:space="preserve">Администрация муниципального образования </t>
  </si>
  <si>
    <t>6510090100</t>
  </si>
  <si>
    <t>6420090070</t>
  </si>
  <si>
    <t>Мероприятия в сфере деятельности сельского поселения</t>
  </si>
  <si>
    <t>7210091030</t>
  </si>
  <si>
    <t>870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</si>
  <si>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</si>
  <si>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</si>
  <si>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</si>
  <si>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Резервные средства</t>
  </si>
  <si>
    <t>245</t>
  </si>
  <si>
    <t>Действующие программы ( программные мероприятия)</t>
  </si>
  <si>
    <t>ВЦП "Мероприятия по профилактике терроризма и экстремизма, а также минимизации и (или) ликвидации последствий  проявления терроризма и экстремизма на территории МО "Большесидоровское сельское поселение" на 2014-2016годы"</t>
  </si>
  <si>
    <t>6810000000</t>
  </si>
  <si>
    <r>
      <t>.</t>
    </r>
    <r>
      <rPr>
        <i/>
        <sz val="10"/>
        <rFont val="Times New Roman"/>
        <family val="1"/>
      </rPr>
      <t>6110000100</t>
    </r>
  </si>
  <si>
    <r>
      <t>.</t>
    </r>
    <r>
      <rPr>
        <i/>
        <sz val="10"/>
        <rFont val="Times New Roman"/>
        <family val="1"/>
      </rPr>
      <t>6160000000</t>
    </r>
  </si>
  <si>
    <r>
      <t>.</t>
    </r>
    <r>
      <rPr>
        <i/>
        <sz val="10"/>
        <rFont val="Times New Roman"/>
        <family val="1"/>
      </rPr>
      <t>6160000400</t>
    </r>
  </si>
  <si>
    <t>ВЦП "О противодействии коррупции в муниципальном образовании "Большесидоровское сельское поселение" на 2014-2016годы</t>
  </si>
  <si>
    <t>6200090000</t>
  </si>
  <si>
    <t>6200020030</t>
  </si>
  <si>
    <t>Электроэнергия</t>
  </si>
  <si>
    <t>Прочие услуги, работы</t>
  </si>
  <si>
    <t>МЦП "Поддержка ЖКХ МО "Большесидоровского сельского поселения" 2014-2016 гг"</t>
  </si>
  <si>
    <t>6840010040</t>
  </si>
  <si>
    <t>6840000000</t>
  </si>
  <si>
    <t xml:space="preserve">Транспортные услуги
</t>
  </si>
  <si>
    <t xml:space="preserve">№182  от 20 ноября 2015 г. </t>
  </si>
  <si>
    <t>Исполнитель   Гулак А.А..</t>
  </si>
  <si>
    <t>20.11.2015 г.</t>
  </si>
  <si>
    <t>6210000000</t>
  </si>
  <si>
    <t>6220000000</t>
  </si>
  <si>
    <t>К решению Совета народных депутатов муниципального</t>
  </si>
  <si>
    <t xml:space="preserve">Приложение № 9
</t>
  </si>
  <si>
    <r>
      <t>.</t>
    </r>
    <r>
      <rPr>
        <i/>
        <sz val="10"/>
        <rFont val="Times New Roman"/>
        <family val="1"/>
      </rPr>
      <t>6100000000</t>
    </r>
  </si>
  <si>
    <t>883</t>
  </si>
  <si>
    <t>730</t>
  </si>
  <si>
    <t>6910040020</t>
  </si>
  <si>
    <t>853</t>
  </si>
  <si>
    <t>Главный  специалист финансист         ________________________ Аванесова К.В.</t>
  </si>
  <si>
    <t>МП "Противодействие терроризму и экстремизму на территории МО "Большесидоровское сельское поселение" на 2018-2019 годы"</t>
  </si>
  <si>
    <t xml:space="preserve">МП "О противодействии коррупции в муниципальном образовании "Большесидоровское сельское поселение" на 2018 - 2020 годы." </t>
  </si>
  <si>
    <t xml:space="preserve">МП "Профилактика правонарушений на территории  муниципального образования "Большесидоровское сельское поселение" на 2018 - 2019годы." 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</si>
  <si>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</si>
  <si>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</si>
  <si>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</si>
  <si>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</si>
  <si>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 xml:space="preserve">МП "Развитие добровольчества (волонтерства) на территории  муниципального образования "Большесидоровское сельское поселение" на 2018 - 2020 годы." </t>
  </si>
  <si>
    <t>6810010030</t>
  </si>
  <si>
    <t>6810010040</t>
  </si>
  <si>
    <t>6310090050</t>
  </si>
  <si>
    <t xml:space="preserve">МП "Формирование современной городской среды на территории  муниципального образования "Большесидоровское сельское поселение" на 2018 - 2022 годы." </t>
  </si>
  <si>
    <t>06</t>
  </si>
  <si>
    <t>6440090090</t>
  </si>
  <si>
    <t xml:space="preserve">МУНИЦИПАЛЬНОГО ОБРАЗОВАНИЯ "БОЛЬШЕСИДОРОВСКОЕ СЕЛЬСКОЕ ПОСЕЛЕНИЕ"   ПО РАЗДЕЛАМ И ПОДРАЗДЕЛАМ, КЛАССИФИКАЦИИ РАСХОДОВ БЮДЖЕТОВ РОССИЙСКОЙ ФЕДЕРАЦИИ </t>
  </si>
  <si>
    <t>2021 г.</t>
  </si>
  <si>
    <t>Условно-утвержденные расходы</t>
  </si>
  <si>
    <t>9990000000</t>
  </si>
  <si>
    <t>Приложение № 12</t>
  </si>
  <si>
    <r>
      <t>№</t>
    </r>
    <r>
      <rPr>
        <u val="single"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от  "</t>
    </r>
    <r>
      <rPr>
        <u val="single"/>
        <sz val="9"/>
        <rFont val="Times New Roman"/>
        <family val="1"/>
      </rPr>
      <t xml:space="preserve">   </t>
    </r>
    <r>
      <rPr>
        <sz val="9"/>
        <rFont val="Times New Roman"/>
        <family val="1"/>
      </rPr>
      <t>"</t>
    </r>
    <r>
      <rPr>
        <u val="single"/>
        <sz val="9"/>
        <rFont val="Times New Roman"/>
        <family val="1"/>
      </rPr>
      <t xml:space="preserve">               </t>
    </r>
    <r>
      <rPr>
        <sz val="9"/>
        <rFont val="Times New Roman"/>
        <family val="1"/>
      </rPr>
      <t>2019г.</t>
    </r>
  </si>
  <si>
    <t>2022 г.</t>
  </si>
  <si>
    <t>на  2021-2022 годы</t>
  </si>
  <si>
    <t>6840040020</t>
  </si>
  <si>
    <t xml:space="preserve">МП "Создание условий для развития малого и среднего предпринимательства в муниципальном образовании "Большесидоровское сельское поселение" на 2020 - 2021 годы."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</si>
</sst>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i/>
      <sz val="10"/>
      <color indexed="9"/>
      <name val="Times New Roman"/>
      <family val="1"/>
    </font>
    <font>
      <u val="single"/>
      <sz val="9"/>
      <name val="Times New Roman"/>
      <family val="1"/>
    </font>
    <font>
      <sz val="9"/>
      <color indexed="12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wrapText="1"/>
    </xf>
    <xf numFmtId="17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9" fontId="13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right"/>
    </xf>
    <xf numFmtId="49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49" fontId="1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72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10" fillId="0" borderId="16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7" fillId="0" borderId="15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/>
    </xf>
    <xf numFmtId="49" fontId="14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tabSelected="1" zoomScalePageLayoutView="0" workbookViewId="0" topLeftCell="A200">
      <selection activeCell="I152" sqref="I152"/>
    </sheetView>
  </sheetViews>
  <sheetFormatPr defaultColWidth="9.00390625" defaultRowHeight="12.75"/>
  <cols>
    <col min="1" max="1" width="52.125" style="89" customWidth="1"/>
    <col min="2" max="2" width="8.125" style="89" hidden="1" customWidth="1"/>
    <col min="3" max="3" width="7.875" style="20" customWidth="1"/>
    <col min="4" max="4" width="8.00390625" style="20" customWidth="1"/>
    <col min="5" max="5" width="10.125" style="20" customWidth="1"/>
    <col min="6" max="6" width="7.375" style="20" customWidth="1"/>
    <col min="7" max="7" width="8.375" style="20" hidden="1" customWidth="1"/>
    <col min="8" max="9" width="10.625" style="42" customWidth="1"/>
    <col min="10" max="10" width="9.125" style="9" customWidth="1"/>
    <col min="11" max="16384" width="9.125" style="9" customWidth="1"/>
  </cols>
  <sheetData>
    <row r="1" spans="7:10" ht="25.5" customHeight="1">
      <c r="G1" s="136"/>
      <c r="H1" s="136"/>
      <c r="I1" s="20"/>
      <c r="J1" s="106"/>
    </row>
    <row r="2" spans="1:9" s="91" customFormat="1" ht="14.25" customHeight="1">
      <c r="A2" s="134" t="s">
        <v>241</v>
      </c>
      <c r="B2" s="134"/>
      <c r="C2" s="134"/>
      <c r="D2" s="134"/>
      <c r="E2" s="134"/>
      <c r="F2" s="134"/>
      <c r="G2" s="134"/>
      <c r="H2" s="134"/>
      <c r="I2" s="134"/>
    </row>
    <row r="3" spans="1:9" s="91" customFormat="1" ht="14.25" customHeight="1">
      <c r="A3" s="90"/>
      <c r="B3" s="90"/>
      <c r="C3" s="134" t="s">
        <v>215</v>
      </c>
      <c r="D3" s="134"/>
      <c r="E3" s="134"/>
      <c r="F3" s="134"/>
      <c r="G3" s="134"/>
      <c r="H3" s="134"/>
      <c r="I3" s="134"/>
    </row>
    <row r="4" spans="1:9" s="91" customFormat="1" ht="14.25" customHeight="1">
      <c r="A4" s="135" t="s">
        <v>182</v>
      </c>
      <c r="B4" s="135"/>
      <c r="C4" s="135"/>
      <c r="D4" s="135"/>
      <c r="E4" s="135"/>
      <c r="F4" s="135"/>
      <c r="G4" s="135"/>
      <c r="H4" s="135"/>
      <c r="I4" s="135"/>
    </row>
    <row r="5" spans="1:9" s="91" customFormat="1" ht="15" customHeight="1">
      <c r="A5" s="138" t="s">
        <v>242</v>
      </c>
      <c r="B5" s="138"/>
      <c r="C5" s="138"/>
      <c r="D5" s="138"/>
      <c r="E5" s="138"/>
      <c r="F5" s="138"/>
      <c r="G5" s="138"/>
      <c r="H5" s="138"/>
      <c r="I5" s="138"/>
    </row>
    <row r="6" spans="1:9" ht="9.75" customHeight="1">
      <c r="A6" s="92"/>
      <c r="B6" s="92"/>
      <c r="C6" s="92"/>
      <c r="D6" s="92"/>
      <c r="E6" s="92"/>
      <c r="F6" s="92"/>
      <c r="G6" s="92"/>
      <c r="H6" s="92"/>
      <c r="I6" s="92"/>
    </row>
    <row r="7" spans="1:8" s="91" customFormat="1" ht="14.25" customHeight="1" hidden="1">
      <c r="A7" s="23"/>
      <c r="B7" s="23"/>
      <c r="C7" s="23"/>
      <c r="D7" s="138"/>
      <c r="E7" s="138"/>
      <c r="F7" s="138"/>
      <c r="G7" s="138"/>
      <c r="H7" s="138"/>
    </row>
    <row r="8" spans="1:9" ht="15" customHeight="1">
      <c r="A8" s="122" t="s">
        <v>0</v>
      </c>
      <c r="B8" s="122"/>
      <c r="C8" s="122"/>
      <c r="D8" s="122"/>
      <c r="E8" s="122"/>
      <c r="F8" s="122"/>
      <c r="G8" s="122"/>
      <c r="H8" s="122"/>
      <c r="I8" s="9"/>
    </row>
    <row r="9" spans="1:11" ht="30.75" customHeight="1">
      <c r="A9" s="137" t="s">
        <v>237</v>
      </c>
      <c r="B9" s="137"/>
      <c r="C9" s="137"/>
      <c r="D9" s="137"/>
      <c r="E9" s="137"/>
      <c r="F9" s="137"/>
      <c r="G9" s="137"/>
      <c r="H9" s="137"/>
      <c r="I9" s="9"/>
      <c r="K9" s="91"/>
    </row>
    <row r="10" spans="1:9" ht="15" customHeight="1">
      <c r="A10" s="121" t="s">
        <v>244</v>
      </c>
      <c r="B10" s="122"/>
      <c r="C10" s="122"/>
      <c r="D10" s="122"/>
      <c r="E10" s="122"/>
      <c r="F10" s="122"/>
      <c r="G10" s="122"/>
      <c r="H10" s="122"/>
      <c r="I10" s="9"/>
    </row>
    <row r="11" spans="1:9" ht="14.25" customHeight="1" hidden="1">
      <c r="A11" s="98"/>
      <c r="B11" s="98"/>
      <c r="C11" s="98"/>
      <c r="D11" s="98"/>
      <c r="E11" s="98"/>
      <c r="F11" s="98"/>
      <c r="G11" s="98"/>
      <c r="H11" s="98"/>
      <c r="I11" s="98"/>
    </row>
    <row r="12" spans="1:9" s="93" customFormat="1" ht="15" customHeight="1">
      <c r="A12" s="131" t="s">
        <v>1</v>
      </c>
      <c r="B12" s="129" t="s">
        <v>134</v>
      </c>
      <c r="C12" s="132" t="s">
        <v>135</v>
      </c>
      <c r="D12" s="123" t="s">
        <v>136</v>
      </c>
      <c r="E12" s="125" t="s">
        <v>4</v>
      </c>
      <c r="F12" s="125" t="s">
        <v>5</v>
      </c>
      <c r="G12" s="127" t="s">
        <v>6</v>
      </c>
      <c r="H12" s="99" t="s">
        <v>140</v>
      </c>
      <c r="I12" s="99" t="s">
        <v>140</v>
      </c>
    </row>
    <row r="13" spans="1:9" s="93" customFormat="1" ht="17.25" customHeight="1">
      <c r="A13" s="131"/>
      <c r="B13" s="130"/>
      <c r="C13" s="133"/>
      <c r="D13" s="124"/>
      <c r="E13" s="126"/>
      <c r="F13" s="126"/>
      <c r="G13" s="128"/>
      <c r="H13" s="100" t="s">
        <v>238</v>
      </c>
      <c r="I13" s="100" t="s">
        <v>243</v>
      </c>
    </row>
    <row r="14" spans="1:9" ht="19.5" customHeight="1">
      <c r="A14" s="33" t="s">
        <v>7</v>
      </c>
      <c r="B14" s="109"/>
      <c r="C14" s="13" t="s">
        <v>8</v>
      </c>
      <c r="D14" s="13" t="s">
        <v>129</v>
      </c>
      <c r="E14" s="13"/>
      <c r="F14" s="13"/>
      <c r="G14" s="13"/>
      <c r="H14" s="14">
        <f>H15+H23+H49+H59+H65</f>
        <v>4454.2</v>
      </c>
      <c r="I14" s="14">
        <f>I15+I23+I49+I59+I65</f>
        <v>4613.599999999999</v>
      </c>
    </row>
    <row r="15" spans="1:9" ht="33.75" customHeight="1">
      <c r="A15" s="33" t="s">
        <v>9</v>
      </c>
      <c r="B15" s="109"/>
      <c r="C15" s="13" t="s">
        <v>8</v>
      </c>
      <c r="D15" s="13" t="s">
        <v>10</v>
      </c>
      <c r="E15" s="13"/>
      <c r="F15" s="13"/>
      <c r="G15" s="13"/>
      <c r="H15" s="14">
        <f aca="true" t="shared" si="0" ref="H15:I17">H16</f>
        <v>943.7</v>
      </c>
      <c r="I15" s="14">
        <f t="shared" si="0"/>
        <v>981.4</v>
      </c>
    </row>
    <row r="16" spans="1:10" ht="33.75" customHeight="1">
      <c r="A16" s="33" t="s">
        <v>133</v>
      </c>
      <c r="B16" s="109"/>
      <c r="C16" s="13" t="s">
        <v>8</v>
      </c>
      <c r="D16" s="13" t="s">
        <v>10</v>
      </c>
      <c r="E16" s="101" t="s">
        <v>226</v>
      </c>
      <c r="F16" s="13"/>
      <c r="G16" s="13"/>
      <c r="H16" s="14">
        <f t="shared" si="0"/>
        <v>943.7</v>
      </c>
      <c r="I16" s="14">
        <f t="shared" si="0"/>
        <v>981.4</v>
      </c>
      <c r="J16" s="94"/>
    </row>
    <row r="17" spans="1:9" ht="33.75" customHeight="1">
      <c r="A17" s="33" t="s">
        <v>12</v>
      </c>
      <c r="B17" s="109"/>
      <c r="C17" s="13" t="s">
        <v>8</v>
      </c>
      <c r="D17" s="13" t="s">
        <v>10</v>
      </c>
      <c r="E17" s="101" t="s">
        <v>227</v>
      </c>
      <c r="F17" s="13"/>
      <c r="G17" s="13"/>
      <c r="H17" s="14">
        <f t="shared" si="0"/>
        <v>943.7</v>
      </c>
      <c r="I17" s="14">
        <f t="shared" si="0"/>
        <v>981.4</v>
      </c>
    </row>
    <row r="18" spans="1:9" ht="33.75" customHeight="1">
      <c r="A18" s="33" t="s">
        <v>103</v>
      </c>
      <c r="B18" s="109"/>
      <c r="C18" s="13" t="s">
        <v>8</v>
      </c>
      <c r="D18" s="13" t="s">
        <v>10</v>
      </c>
      <c r="E18" s="101" t="s">
        <v>227</v>
      </c>
      <c r="F18" s="13" t="s">
        <v>102</v>
      </c>
      <c r="G18" s="13"/>
      <c r="H18" s="14">
        <f>SUM(H19)</f>
        <v>943.7</v>
      </c>
      <c r="I18" s="14">
        <f>SUM(I19)</f>
        <v>981.4</v>
      </c>
    </row>
    <row r="19" spans="1:9" ht="32.25" customHeight="1">
      <c r="A19" s="33" t="s">
        <v>112</v>
      </c>
      <c r="B19" s="109"/>
      <c r="C19" s="13" t="s">
        <v>8</v>
      </c>
      <c r="D19" s="13" t="s">
        <v>10</v>
      </c>
      <c r="E19" s="101" t="s">
        <v>227</v>
      </c>
      <c r="F19" s="13" t="s">
        <v>113</v>
      </c>
      <c r="G19" s="13"/>
      <c r="H19" s="14">
        <v>943.7</v>
      </c>
      <c r="I19" s="14">
        <v>981.4</v>
      </c>
    </row>
    <row r="20" spans="1:9" ht="33.75" customHeight="1" hidden="1">
      <c r="A20" s="33" t="s">
        <v>104</v>
      </c>
      <c r="B20" s="109"/>
      <c r="C20" s="13" t="s">
        <v>8</v>
      </c>
      <c r="D20" s="13" t="s">
        <v>10</v>
      </c>
      <c r="E20" s="101" t="s">
        <v>227</v>
      </c>
      <c r="F20" s="13" t="s">
        <v>13</v>
      </c>
      <c r="G20" s="13"/>
      <c r="H20" s="14">
        <f>SUM(H21:H22)</f>
        <v>635.6</v>
      </c>
      <c r="I20" s="14">
        <f>SUM(I21:I22)</f>
        <v>635.6</v>
      </c>
    </row>
    <row r="21" spans="1:9" ht="33.75" customHeight="1" hidden="1">
      <c r="A21" s="33" t="s">
        <v>14</v>
      </c>
      <c r="B21" s="109"/>
      <c r="C21" s="13" t="s">
        <v>8</v>
      </c>
      <c r="D21" s="13" t="s">
        <v>10</v>
      </c>
      <c r="E21" s="101" t="s">
        <v>227</v>
      </c>
      <c r="F21" s="13" t="s">
        <v>13</v>
      </c>
      <c r="G21" s="13" t="s">
        <v>15</v>
      </c>
      <c r="H21" s="14">
        <v>488.2</v>
      </c>
      <c r="I21" s="14">
        <v>488.2</v>
      </c>
    </row>
    <row r="22" spans="1:9" ht="33.75" customHeight="1" hidden="1">
      <c r="A22" s="33" t="s">
        <v>16</v>
      </c>
      <c r="B22" s="109"/>
      <c r="C22" s="13" t="s">
        <v>8</v>
      </c>
      <c r="D22" s="13" t="s">
        <v>10</v>
      </c>
      <c r="E22" s="101" t="s">
        <v>227</v>
      </c>
      <c r="F22" s="13" t="s">
        <v>144</v>
      </c>
      <c r="G22" s="13" t="s">
        <v>17</v>
      </c>
      <c r="H22" s="14">
        <v>147.4</v>
      </c>
      <c r="I22" s="14">
        <v>147.4</v>
      </c>
    </row>
    <row r="23" spans="1:9" ht="21" customHeight="1">
      <c r="A23" s="33" t="s">
        <v>100</v>
      </c>
      <c r="B23" s="109"/>
      <c r="C23" s="13" t="s">
        <v>8</v>
      </c>
      <c r="D23" s="13" t="s">
        <v>18</v>
      </c>
      <c r="E23" s="13"/>
      <c r="F23" s="13"/>
      <c r="G23" s="13"/>
      <c r="H23" s="14">
        <f>H26+H31+H41</f>
        <v>3080.5</v>
      </c>
      <c r="I23" s="14">
        <f>I26+I31+I41</f>
        <v>3192.2</v>
      </c>
    </row>
    <row r="24" spans="1:9" ht="21" customHeight="1">
      <c r="A24" s="33" t="s">
        <v>11</v>
      </c>
      <c r="B24" s="109"/>
      <c r="C24" s="13" t="s">
        <v>8</v>
      </c>
      <c r="D24" s="13" t="s">
        <v>18</v>
      </c>
      <c r="E24" s="101" t="s">
        <v>228</v>
      </c>
      <c r="F24" s="13"/>
      <c r="G24" s="13"/>
      <c r="H24" s="14">
        <f>SUM(H31+H28)</f>
        <v>2041.4</v>
      </c>
      <c r="I24" s="14">
        <f>SUM(I31+I28)</f>
        <v>2041.4</v>
      </c>
    </row>
    <row r="25" spans="1:9" ht="21" customHeight="1">
      <c r="A25" s="33" t="s">
        <v>132</v>
      </c>
      <c r="B25" s="109"/>
      <c r="C25" s="13" t="s">
        <v>8</v>
      </c>
      <c r="D25" s="13" t="s">
        <v>18</v>
      </c>
      <c r="E25" s="101" t="s">
        <v>229</v>
      </c>
      <c r="F25" s="13"/>
      <c r="G25" s="13"/>
      <c r="H25" s="14">
        <f>SUM(H31+H28)</f>
        <v>2041.4</v>
      </c>
      <c r="I25" s="14">
        <f>SUM(I31+I28)</f>
        <v>2041.4</v>
      </c>
    </row>
    <row r="26" spans="1:9" ht="27" customHeight="1">
      <c r="A26" s="33" t="s">
        <v>103</v>
      </c>
      <c r="B26" s="109"/>
      <c r="C26" s="13" t="s">
        <v>8</v>
      </c>
      <c r="D26" s="13" t="s">
        <v>18</v>
      </c>
      <c r="E26" s="101" t="s">
        <v>229</v>
      </c>
      <c r="F26" s="13" t="s">
        <v>102</v>
      </c>
      <c r="G26" s="13"/>
      <c r="H26" s="14">
        <f>H27</f>
        <v>2790.5</v>
      </c>
      <c r="I26" s="14">
        <f>I27</f>
        <v>2902.2</v>
      </c>
    </row>
    <row r="27" spans="1:9" ht="25.5" customHeight="1">
      <c r="A27" s="33" t="s">
        <v>112</v>
      </c>
      <c r="B27" s="109"/>
      <c r="C27" s="13" t="s">
        <v>8</v>
      </c>
      <c r="D27" s="13" t="s">
        <v>18</v>
      </c>
      <c r="E27" s="101" t="s">
        <v>229</v>
      </c>
      <c r="F27" s="13" t="s">
        <v>113</v>
      </c>
      <c r="G27" s="13"/>
      <c r="H27" s="14">
        <v>2790.5</v>
      </c>
      <c r="I27" s="14">
        <v>2902.2</v>
      </c>
    </row>
    <row r="28" spans="1:9" ht="0.75" customHeight="1" hidden="1">
      <c r="A28" s="33" t="s">
        <v>104</v>
      </c>
      <c r="B28" s="109"/>
      <c r="C28" s="13" t="s">
        <v>8</v>
      </c>
      <c r="D28" s="13" t="s">
        <v>18</v>
      </c>
      <c r="E28" s="101" t="s">
        <v>229</v>
      </c>
      <c r="F28" s="13" t="s">
        <v>13</v>
      </c>
      <c r="G28" s="13"/>
      <c r="H28" s="14">
        <f>SUM(H29:H30)</f>
        <v>1761.4</v>
      </c>
      <c r="I28" s="14">
        <f>SUM(I29:I30)</f>
        <v>1761.4</v>
      </c>
    </row>
    <row r="29" spans="1:9" ht="21" customHeight="1" hidden="1">
      <c r="A29" s="33" t="s">
        <v>14</v>
      </c>
      <c r="B29" s="109"/>
      <c r="C29" s="13" t="s">
        <v>8</v>
      </c>
      <c r="D29" s="13" t="s">
        <v>18</v>
      </c>
      <c r="E29" s="101" t="s">
        <v>229</v>
      </c>
      <c r="F29" s="13" t="s">
        <v>13</v>
      </c>
      <c r="G29" s="13" t="s">
        <v>15</v>
      </c>
      <c r="H29" s="14">
        <v>1352.8</v>
      </c>
      <c r="I29" s="14">
        <v>1352.8</v>
      </c>
    </row>
    <row r="30" spans="1:9" ht="22.5" customHeight="1" hidden="1">
      <c r="A30" s="33" t="s">
        <v>16</v>
      </c>
      <c r="B30" s="109"/>
      <c r="C30" s="13" t="s">
        <v>8</v>
      </c>
      <c r="D30" s="13" t="s">
        <v>18</v>
      </c>
      <c r="E30" s="101" t="s">
        <v>229</v>
      </c>
      <c r="F30" s="13" t="s">
        <v>144</v>
      </c>
      <c r="G30" s="13" t="s">
        <v>17</v>
      </c>
      <c r="H30" s="14">
        <v>408.6</v>
      </c>
      <c r="I30" s="14">
        <v>408.6</v>
      </c>
    </row>
    <row r="31" spans="1:9" ht="21" customHeight="1">
      <c r="A31" s="33" t="s">
        <v>105</v>
      </c>
      <c r="B31" s="109"/>
      <c r="C31" s="13" t="s">
        <v>8</v>
      </c>
      <c r="D31" s="13" t="s">
        <v>18</v>
      </c>
      <c r="E31" s="101" t="s">
        <v>229</v>
      </c>
      <c r="F31" s="13" t="s">
        <v>106</v>
      </c>
      <c r="G31" s="13"/>
      <c r="H31" s="14">
        <f>SUM(H32)</f>
        <v>280</v>
      </c>
      <c r="I31" s="14">
        <f>SUM(I32)</f>
        <v>280</v>
      </c>
    </row>
    <row r="32" spans="1:9" ht="21" customHeight="1">
      <c r="A32" s="33" t="s">
        <v>127</v>
      </c>
      <c r="B32" s="109"/>
      <c r="C32" s="13" t="s">
        <v>8</v>
      </c>
      <c r="D32" s="13" t="s">
        <v>18</v>
      </c>
      <c r="E32" s="101" t="s">
        <v>229</v>
      </c>
      <c r="F32" s="13" t="s">
        <v>126</v>
      </c>
      <c r="G32" s="13"/>
      <c r="H32" s="14">
        <f>H33</f>
        <v>280</v>
      </c>
      <c r="I32" s="14">
        <f>I33</f>
        <v>280</v>
      </c>
    </row>
    <row r="33" spans="1:9" ht="21" customHeight="1">
      <c r="A33" s="33" t="s">
        <v>107</v>
      </c>
      <c r="B33" s="109"/>
      <c r="C33" s="13" t="s">
        <v>8</v>
      </c>
      <c r="D33" s="13" t="s">
        <v>18</v>
      </c>
      <c r="E33" s="101" t="s">
        <v>229</v>
      </c>
      <c r="F33" s="13" t="s">
        <v>27</v>
      </c>
      <c r="G33" s="13"/>
      <c r="H33" s="14">
        <v>280</v>
      </c>
      <c r="I33" s="14">
        <v>280</v>
      </c>
    </row>
    <row r="34" spans="1:9" ht="21" customHeight="1" hidden="1">
      <c r="A34" s="95" t="s">
        <v>21</v>
      </c>
      <c r="B34" s="110"/>
      <c r="C34" s="13" t="s">
        <v>8</v>
      </c>
      <c r="D34" s="13" t="s">
        <v>18</v>
      </c>
      <c r="E34" s="101" t="s">
        <v>229</v>
      </c>
      <c r="F34" s="13" t="s">
        <v>27</v>
      </c>
      <c r="G34" s="13" t="s">
        <v>22</v>
      </c>
      <c r="H34" s="14">
        <v>51.4</v>
      </c>
      <c r="I34" s="14">
        <v>51.4</v>
      </c>
    </row>
    <row r="35" spans="1:9" ht="21" customHeight="1" hidden="1">
      <c r="A35" s="95" t="s">
        <v>28</v>
      </c>
      <c r="B35" s="110"/>
      <c r="C35" s="13" t="s">
        <v>8</v>
      </c>
      <c r="D35" s="13" t="s">
        <v>18</v>
      </c>
      <c r="E35" s="101" t="s">
        <v>229</v>
      </c>
      <c r="F35" s="13" t="s">
        <v>27</v>
      </c>
      <c r="G35" s="13" t="s">
        <v>29</v>
      </c>
      <c r="H35" s="14">
        <v>20</v>
      </c>
      <c r="I35" s="14">
        <v>20</v>
      </c>
    </row>
    <row r="36" spans="1:9" ht="21" customHeight="1" hidden="1">
      <c r="A36" s="95" t="s">
        <v>23</v>
      </c>
      <c r="B36" s="110"/>
      <c r="C36" s="13" t="s">
        <v>8</v>
      </c>
      <c r="D36" s="13" t="s">
        <v>18</v>
      </c>
      <c r="E36" s="101" t="s">
        <v>229</v>
      </c>
      <c r="F36" s="13" t="s">
        <v>27</v>
      </c>
      <c r="G36" s="13" t="s">
        <v>24</v>
      </c>
      <c r="H36" s="14">
        <v>20</v>
      </c>
      <c r="I36" s="14">
        <v>20</v>
      </c>
    </row>
    <row r="37" spans="1:9" ht="20.25" customHeight="1" hidden="1">
      <c r="A37" s="95" t="s">
        <v>25</v>
      </c>
      <c r="B37" s="110"/>
      <c r="C37" s="13" t="s">
        <v>8</v>
      </c>
      <c r="D37" s="13" t="s">
        <v>18</v>
      </c>
      <c r="E37" s="101" t="s">
        <v>229</v>
      </c>
      <c r="F37" s="13" t="s">
        <v>27</v>
      </c>
      <c r="G37" s="13" t="s">
        <v>26</v>
      </c>
      <c r="H37" s="14">
        <v>35</v>
      </c>
      <c r="I37" s="14">
        <v>35</v>
      </c>
    </row>
    <row r="38" spans="1:9" ht="21" customHeight="1" hidden="1">
      <c r="A38" s="95" t="s">
        <v>34</v>
      </c>
      <c r="B38" s="111"/>
      <c r="C38" s="13" t="s">
        <v>8</v>
      </c>
      <c r="D38" s="13" t="s">
        <v>18</v>
      </c>
      <c r="E38" s="101" t="s">
        <v>229</v>
      </c>
      <c r="F38" s="13" t="s">
        <v>27</v>
      </c>
      <c r="G38" s="13" t="s">
        <v>35</v>
      </c>
      <c r="H38" s="14"/>
      <c r="I38" s="14"/>
    </row>
    <row r="39" spans="1:9" ht="21.75" customHeight="1" hidden="1">
      <c r="A39" s="95" t="s">
        <v>48</v>
      </c>
      <c r="B39" s="111"/>
      <c r="C39" s="13" t="s">
        <v>8</v>
      </c>
      <c r="D39" s="13" t="s">
        <v>18</v>
      </c>
      <c r="E39" s="101" t="s">
        <v>229</v>
      </c>
      <c r="F39" s="13" t="s">
        <v>27</v>
      </c>
      <c r="G39" s="13" t="s">
        <v>49</v>
      </c>
      <c r="H39" s="14">
        <v>11.2</v>
      </c>
      <c r="I39" s="14">
        <v>11.2</v>
      </c>
    </row>
    <row r="40" spans="1:9" ht="21.75" customHeight="1" hidden="1">
      <c r="A40" s="95" t="s">
        <v>30</v>
      </c>
      <c r="B40" s="111"/>
      <c r="C40" s="13" t="s">
        <v>8</v>
      </c>
      <c r="D40" s="13" t="s">
        <v>18</v>
      </c>
      <c r="E40" s="101" t="s">
        <v>229</v>
      </c>
      <c r="F40" s="13" t="s">
        <v>27</v>
      </c>
      <c r="G40" s="13" t="s">
        <v>31</v>
      </c>
      <c r="H40" s="14">
        <v>146.3</v>
      </c>
      <c r="I40" s="14">
        <v>146.3</v>
      </c>
    </row>
    <row r="41" spans="1:9" ht="20.25" customHeight="1">
      <c r="A41" s="33" t="s">
        <v>116</v>
      </c>
      <c r="B41" s="109"/>
      <c r="C41" s="13" t="s">
        <v>8</v>
      </c>
      <c r="D41" s="13" t="s">
        <v>18</v>
      </c>
      <c r="E41" s="101" t="s">
        <v>229</v>
      </c>
      <c r="F41" s="13" t="s">
        <v>114</v>
      </c>
      <c r="G41" s="13"/>
      <c r="H41" s="14">
        <v>10</v>
      </c>
      <c r="I41" s="14">
        <v>10</v>
      </c>
    </row>
    <row r="42" spans="1:9" ht="5.25" customHeight="1" hidden="1">
      <c r="A42" s="33" t="s">
        <v>117</v>
      </c>
      <c r="B42" s="109"/>
      <c r="C42" s="13" t="s">
        <v>8</v>
      </c>
      <c r="D42" s="13" t="s">
        <v>18</v>
      </c>
      <c r="E42" s="101" t="s">
        <v>229</v>
      </c>
      <c r="F42" s="13" t="s">
        <v>115</v>
      </c>
      <c r="G42" s="13"/>
      <c r="H42" s="14"/>
      <c r="I42" s="14"/>
    </row>
    <row r="43" spans="1:9" ht="21" customHeight="1" hidden="1">
      <c r="A43" s="33" t="s">
        <v>36</v>
      </c>
      <c r="B43" s="109"/>
      <c r="C43" s="13" t="s">
        <v>8</v>
      </c>
      <c r="D43" s="13" t="s">
        <v>18</v>
      </c>
      <c r="E43" s="101" t="s">
        <v>229</v>
      </c>
      <c r="F43" s="13" t="s">
        <v>37</v>
      </c>
      <c r="G43" s="13"/>
      <c r="H43" s="14"/>
      <c r="I43" s="14"/>
    </row>
    <row r="44" spans="1:9" ht="21" customHeight="1" hidden="1">
      <c r="A44" s="33" t="s">
        <v>34</v>
      </c>
      <c r="B44" s="109"/>
      <c r="C44" s="13" t="s">
        <v>8</v>
      </c>
      <c r="D44" s="13" t="s">
        <v>18</v>
      </c>
      <c r="E44" s="101" t="s">
        <v>229</v>
      </c>
      <c r="F44" s="13" t="s">
        <v>37</v>
      </c>
      <c r="G44" s="13" t="s">
        <v>35</v>
      </c>
      <c r="H44" s="14">
        <v>5</v>
      </c>
      <c r="I44" s="14">
        <v>5</v>
      </c>
    </row>
    <row r="45" spans="1:9" ht="21" customHeight="1" hidden="1">
      <c r="A45" s="33" t="s">
        <v>116</v>
      </c>
      <c r="B45" s="109"/>
      <c r="C45" s="13" t="s">
        <v>8</v>
      </c>
      <c r="D45" s="13" t="s">
        <v>18</v>
      </c>
      <c r="E45" s="101" t="s">
        <v>229</v>
      </c>
      <c r="F45" s="13" t="s">
        <v>114</v>
      </c>
      <c r="G45" s="13"/>
      <c r="H45" s="14"/>
      <c r="I45" s="14"/>
    </row>
    <row r="46" spans="1:9" ht="21" customHeight="1" hidden="1">
      <c r="A46" s="33" t="s">
        <v>117</v>
      </c>
      <c r="B46" s="109"/>
      <c r="C46" s="13" t="s">
        <v>8</v>
      </c>
      <c r="D46" s="13" t="s">
        <v>18</v>
      </c>
      <c r="E46" s="101" t="s">
        <v>229</v>
      </c>
      <c r="F46" s="13" t="s">
        <v>115</v>
      </c>
      <c r="G46" s="13"/>
      <c r="H46" s="14"/>
      <c r="I46" s="14"/>
    </row>
    <row r="47" spans="1:9" ht="21" customHeight="1" hidden="1">
      <c r="A47" s="33" t="s">
        <v>32</v>
      </c>
      <c r="B47" s="109"/>
      <c r="C47" s="13" t="s">
        <v>8</v>
      </c>
      <c r="D47" s="13" t="s">
        <v>18</v>
      </c>
      <c r="E47" s="101" t="s">
        <v>229</v>
      </c>
      <c r="F47" s="13" t="s">
        <v>221</v>
      </c>
      <c r="G47" s="13"/>
      <c r="H47" s="14"/>
      <c r="I47" s="14"/>
    </row>
    <row r="48" spans="1:9" ht="21" customHeight="1" hidden="1">
      <c r="A48" s="33" t="s">
        <v>34</v>
      </c>
      <c r="B48" s="109"/>
      <c r="C48" s="13" t="s">
        <v>8</v>
      </c>
      <c r="D48" s="13" t="s">
        <v>18</v>
      </c>
      <c r="E48" s="101" t="s">
        <v>229</v>
      </c>
      <c r="F48" s="13" t="s">
        <v>221</v>
      </c>
      <c r="G48" s="13" t="s">
        <v>35</v>
      </c>
      <c r="H48" s="14">
        <v>1</v>
      </c>
      <c r="I48" s="14">
        <v>1</v>
      </c>
    </row>
    <row r="49" spans="1:9" ht="21.75" customHeight="1">
      <c r="A49" s="33" t="s">
        <v>38</v>
      </c>
      <c r="B49" s="109"/>
      <c r="C49" s="13" t="s">
        <v>8</v>
      </c>
      <c r="D49" s="13" t="s">
        <v>39</v>
      </c>
      <c r="E49" s="13"/>
      <c r="F49" s="13"/>
      <c r="G49" s="13"/>
      <c r="H49" s="14">
        <f>SUM(H55+H51)</f>
        <v>20</v>
      </c>
      <c r="I49" s="14">
        <f>SUM(I55+I51)</f>
        <v>20</v>
      </c>
    </row>
    <row r="50" spans="1:9" ht="21" customHeight="1">
      <c r="A50" s="33" t="s">
        <v>40</v>
      </c>
      <c r="B50" s="109"/>
      <c r="C50" s="13" t="s">
        <v>8</v>
      </c>
      <c r="D50" s="13" t="s">
        <v>39</v>
      </c>
      <c r="E50" s="13" t="s">
        <v>148</v>
      </c>
      <c r="F50" s="13"/>
      <c r="G50" s="13"/>
      <c r="H50" s="14">
        <f>H51+H55</f>
        <v>20</v>
      </c>
      <c r="I50" s="14">
        <f>I51+I55</f>
        <v>20</v>
      </c>
    </row>
    <row r="51" spans="1:9" ht="21.75" customHeight="1" hidden="1">
      <c r="A51" s="33" t="s">
        <v>41</v>
      </c>
      <c r="B51" s="109"/>
      <c r="C51" s="13" t="s">
        <v>8</v>
      </c>
      <c r="D51" s="13" t="s">
        <v>39</v>
      </c>
      <c r="E51" s="13" t="s">
        <v>150</v>
      </c>
      <c r="F51" s="13"/>
      <c r="G51" s="13"/>
      <c r="H51" s="14">
        <f>H52</f>
        <v>0</v>
      </c>
      <c r="I51" s="14">
        <f>I52</f>
        <v>0</v>
      </c>
    </row>
    <row r="52" spans="1:9" ht="21.75" customHeight="1" hidden="1">
      <c r="A52" s="33" t="s">
        <v>116</v>
      </c>
      <c r="B52" s="109"/>
      <c r="C52" s="13" t="s">
        <v>8</v>
      </c>
      <c r="D52" s="13" t="s">
        <v>39</v>
      </c>
      <c r="E52" s="13" t="s">
        <v>150</v>
      </c>
      <c r="F52" s="13" t="s">
        <v>114</v>
      </c>
      <c r="G52" s="13"/>
      <c r="H52" s="14">
        <f>H53</f>
        <v>0</v>
      </c>
      <c r="I52" s="14">
        <f>I53</f>
        <v>0</v>
      </c>
    </row>
    <row r="53" spans="1:9" ht="20.25" customHeight="1" hidden="1">
      <c r="A53" s="95" t="s">
        <v>42</v>
      </c>
      <c r="B53" s="110"/>
      <c r="C53" s="13" t="s">
        <v>8</v>
      </c>
      <c r="D53" s="13" t="s">
        <v>39</v>
      </c>
      <c r="E53" s="13" t="s">
        <v>150</v>
      </c>
      <c r="F53" s="13" t="s">
        <v>43</v>
      </c>
      <c r="G53" s="13"/>
      <c r="H53" s="14">
        <v>0</v>
      </c>
      <c r="I53" s="14">
        <v>0</v>
      </c>
    </row>
    <row r="54" spans="1:9" ht="17.25" customHeight="1" hidden="1">
      <c r="A54" s="33" t="s">
        <v>120</v>
      </c>
      <c r="B54" s="109"/>
      <c r="C54" s="13" t="s">
        <v>8</v>
      </c>
      <c r="D54" s="13" t="s">
        <v>39</v>
      </c>
      <c r="E54" s="13" t="s">
        <v>150</v>
      </c>
      <c r="F54" s="13" t="s">
        <v>218</v>
      </c>
      <c r="G54" s="13" t="s">
        <v>35</v>
      </c>
      <c r="H54" s="14">
        <v>0</v>
      </c>
      <c r="I54" s="14">
        <v>0</v>
      </c>
    </row>
    <row r="55" spans="1:9" ht="15.75" customHeight="1">
      <c r="A55" s="33" t="s">
        <v>120</v>
      </c>
      <c r="B55" s="109"/>
      <c r="C55" s="13" t="s">
        <v>8</v>
      </c>
      <c r="D55" s="13" t="s">
        <v>39</v>
      </c>
      <c r="E55" s="13" t="s">
        <v>149</v>
      </c>
      <c r="F55" s="13"/>
      <c r="G55" s="13"/>
      <c r="H55" s="14">
        <f>H56</f>
        <v>20</v>
      </c>
      <c r="I55" s="14">
        <f>I56</f>
        <v>20</v>
      </c>
    </row>
    <row r="56" spans="1:9" ht="16.5" customHeight="1">
      <c r="A56" s="33" t="s">
        <v>116</v>
      </c>
      <c r="B56" s="109"/>
      <c r="C56" s="13" t="s">
        <v>8</v>
      </c>
      <c r="D56" s="13" t="s">
        <v>39</v>
      </c>
      <c r="E56" s="13" t="s">
        <v>149</v>
      </c>
      <c r="F56" s="13" t="s">
        <v>114</v>
      </c>
      <c r="G56" s="13"/>
      <c r="H56" s="14">
        <f>H57</f>
        <v>20</v>
      </c>
      <c r="I56" s="14">
        <f>I57</f>
        <v>20</v>
      </c>
    </row>
    <row r="57" spans="1:9" ht="16.5" customHeight="1">
      <c r="A57" s="33" t="s">
        <v>42</v>
      </c>
      <c r="B57" s="109"/>
      <c r="C57" s="13" t="s">
        <v>8</v>
      </c>
      <c r="D57" s="13" t="s">
        <v>39</v>
      </c>
      <c r="E57" s="13" t="s">
        <v>149</v>
      </c>
      <c r="F57" s="13" t="s">
        <v>43</v>
      </c>
      <c r="G57" s="13"/>
      <c r="H57" s="14">
        <f>SUM(H58)</f>
        <v>20</v>
      </c>
      <c r="I57" s="14">
        <f>SUM(I58)</f>
        <v>20</v>
      </c>
    </row>
    <row r="58" spans="1:9" ht="16.5" customHeight="1">
      <c r="A58" s="95" t="s">
        <v>42</v>
      </c>
      <c r="B58" s="110"/>
      <c r="C58" s="13" t="s">
        <v>8</v>
      </c>
      <c r="D58" s="13" t="s">
        <v>39</v>
      </c>
      <c r="E58" s="13" t="s">
        <v>149</v>
      </c>
      <c r="F58" s="13" t="s">
        <v>218</v>
      </c>
      <c r="G58" s="13" t="s">
        <v>35</v>
      </c>
      <c r="H58" s="14">
        <v>20</v>
      </c>
      <c r="I58" s="14">
        <v>20</v>
      </c>
    </row>
    <row r="59" spans="1:9" ht="17.25" customHeight="1">
      <c r="A59" s="118" t="s">
        <v>190</v>
      </c>
      <c r="B59" s="112"/>
      <c r="C59" s="13"/>
      <c r="D59" s="13"/>
      <c r="E59" s="13"/>
      <c r="F59" s="13"/>
      <c r="G59" s="14"/>
      <c r="H59" s="14">
        <f aca="true" t="shared" si="1" ref="H59:I63">SUM(H60)</f>
        <v>0</v>
      </c>
      <c r="I59" s="14">
        <f t="shared" si="1"/>
        <v>0</v>
      </c>
    </row>
    <row r="60" spans="1:9" ht="18.75" customHeight="1">
      <c r="A60" s="118" t="s">
        <v>191</v>
      </c>
      <c r="B60" s="112"/>
      <c r="C60" s="13" t="s">
        <v>8</v>
      </c>
      <c r="D60" s="13" t="s">
        <v>88</v>
      </c>
      <c r="E60" s="13" t="s">
        <v>188</v>
      </c>
      <c r="F60" s="13"/>
      <c r="G60" s="14"/>
      <c r="H60" s="14">
        <f t="shared" si="1"/>
        <v>0</v>
      </c>
      <c r="I60" s="14">
        <f t="shared" si="1"/>
        <v>0</v>
      </c>
    </row>
    <row r="61" spans="1:9" ht="17.25" customHeight="1">
      <c r="A61" s="118" t="s">
        <v>192</v>
      </c>
      <c r="B61" s="112"/>
      <c r="C61" s="13" t="s">
        <v>8</v>
      </c>
      <c r="D61" s="13" t="s">
        <v>88</v>
      </c>
      <c r="E61" s="13" t="s">
        <v>188</v>
      </c>
      <c r="F61" s="13"/>
      <c r="G61" s="14"/>
      <c r="H61" s="14">
        <f t="shared" si="1"/>
        <v>0</v>
      </c>
      <c r="I61" s="14">
        <f t="shared" si="1"/>
        <v>0</v>
      </c>
    </row>
    <row r="62" spans="1:9" ht="17.25" customHeight="1">
      <c r="A62" s="118" t="s">
        <v>116</v>
      </c>
      <c r="B62" s="112"/>
      <c r="C62" s="13" t="s">
        <v>8</v>
      </c>
      <c r="D62" s="13" t="s">
        <v>88</v>
      </c>
      <c r="E62" s="13" t="s">
        <v>188</v>
      </c>
      <c r="F62" s="13" t="s">
        <v>114</v>
      </c>
      <c r="G62" s="14"/>
      <c r="H62" s="14">
        <f t="shared" si="1"/>
        <v>0</v>
      </c>
      <c r="I62" s="14">
        <f t="shared" si="1"/>
        <v>0</v>
      </c>
    </row>
    <row r="63" spans="1:9" ht="16.5" customHeight="1">
      <c r="A63" s="118" t="s">
        <v>193</v>
      </c>
      <c r="B63" s="112"/>
      <c r="C63" s="13" t="s">
        <v>8</v>
      </c>
      <c r="D63" s="13" t="s">
        <v>88</v>
      </c>
      <c r="E63" s="13" t="s">
        <v>188</v>
      </c>
      <c r="F63" s="13" t="s">
        <v>189</v>
      </c>
      <c r="G63" s="14"/>
      <c r="H63" s="14">
        <f t="shared" si="1"/>
        <v>0</v>
      </c>
      <c r="I63" s="14">
        <f t="shared" si="1"/>
        <v>0</v>
      </c>
    </row>
    <row r="64" spans="1:9" ht="22.5" customHeight="1">
      <c r="A64" s="33" t="s">
        <v>34</v>
      </c>
      <c r="B64" s="112"/>
      <c r="C64" s="13" t="s">
        <v>8</v>
      </c>
      <c r="D64" s="13" t="s">
        <v>88</v>
      </c>
      <c r="E64" s="13" t="s">
        <v>188</v>
      </c>
      <c r="F64" s="13" t="s">
        <v>189</v>
      </c>
      <c r="G64" s="14">
        <v>290</v>
      </c>
      <c r="H64" s="14">
        <v>0</v>
      </c>
      <c r="I64" s="14">
        <v>0</v>
      </c>
    </row>
    <row r="65" spans="1:9" ht="21.75" customHeight="1">
      <c r="A65" s="33" t="s">
        <v>44</v>
      </c>
      <c r="B65" s="109"/>
      <c r="C65" s="13" t="s">
        <v>8</v>
      </c>
      <c r="D65" s="13" t="s">
        <v>45</v>
      </c>
      <c r="E65" s="13"/>
      <c r="F65" s="13"/>
      <c r="G65" s="13"/>
      <c r="H65" s="14">
        <f>H66+H78+H84</f>
        <v>410</v>
      </c>
      <c r="I65" s="14">
        <f>I66+I78+I84</f>
        <v>420</v>
      </c>
    </row>
    <row r="66" spans="1:9" ht="21.75" customHeight="1">
      <c r="A66" s="33" t="s">
        <v>11</v>
      </c>
      <c r="B66" s="109"/>
      <c r="C66" s="13" t="s">
        <v>8</v>
      </c>
      <c r="D66" s="13" t="s">
        <v>45</v>
      </c>
      <c r="E66" s="85">
        <v>6180000000</v>
      </c>
      <c r="F66" s="13"/>
      <c r="G66" s="13"/>
      <c r="H66" s="14">
        <f>H67</f>
        <v>377</v>
      </c>
      <c r="I66" s="14">
        <f>I67</f>
        <v>387</v>
      </c>
    </row>
    <row r="67" spans="1:9" ht="21.75" customHeight="1">
      <c r="A67" s="33" t="s">
        <v>46</v>
      </c>
      <c r="B67" s="109"/>
      <c r="C67" s="13" t="s">
        <v>8</v>
      </c>
      <c r="D67" s="13" t="s">
        <v>45</v>
      </c>
      <c r="E67" s="85">
        <v>6189000000</v>
      </c>
      <c r="F67" s="13"/>
      <c r="G67" s="13"/>
      <c r="H67" s="14">
        <f>H70+H73</f>
        <v>377</v>
      </c>
      <c r="I67" s="14">
        <f>I70+I73</f>
        <v>387</v>
      </c>
    </row>
    <row r="68" spans="1:9" ht="21.75" customHeight="1">
      <c r="A68" s="33" t="s">
        <v>105</v>
      </c>
      <c r="B68" s="109"/>
      <c r="C68" s="13" t="s">
        <v>8</v>
      </c>
      <c r="D68" s="13" t="s">
        <v>45</v>
      </c>
      <c r="E68" s="85">
        <v>6180090010</v>
      </c>
      <c r="F68" s="13" t="s">
        <v>106</v>
      </c>
      <c r="G68" s="13"/>
      <c r="H68" s="14">
        <f>SUM(H69)</f>
        <v>352</v>
      </c>
      <c r="I68" s="14">
        <f>SUM(I69)</f>
        <v>362</v>
      </c>
    </row>
    <row r="69" spans="1:9" ht="21.75" customHeight="1">
      <c r="A69" s="33" t="s">
        <v>127</v>
      </c>
      <c r="B69" s="109"/>
      <c r="C69" s="13" t="s">
        <v>8</v>
      </c>
      <c r="D69" s="13" t="s">
        <v>45</v>
      </c>
      <c r="E69" s="85">
        <v>6180090010</v>
      </c>
      <c r="F69" s="13" t="s">
        <v>126</v>
      </c>
      <c r="G69" s="13"/>
      <c r="H69" s="14">
        <f>SUM(H70)</f>
        <v>352</v>
      </c>
      <c r="I69" s="14">
        <f>SUM(I70)</f>
        <v>362</v>
      </c>
    </row>
    <row r="70" spans="1:9" ht="21" customHeight="1">
      <c r="A70" s="33" t="s">
        <v>107</v>
      </c>
      <c r="B70" s="109"/>
      <c r="C70" s="13" t="s">
        <v>8</v>
      </c>
      <c r="D70" s="13" t="s">
        <v>45</v>
      </c>
      <c r="E70" s="85">
        <v>6180090010</v>
      </c>
      <c r="F70" s="13" t="s">
        <v>27</v>
      </c>
      <c r="G70" s="13"/>
      <c r="H70" s="14">
        <v>352</v>
      </c>
      <c r="I70" s="14">
        <v>362</v>
      </c>
    </row>
    <row r="71" spans="1:9" ht="21.75" customHeight="1" hidden="1">
      <c r="A71" s="95" t="s">
        <v>25</v>
      </c>
      <c r="B71" s="110"/>
      <c r="C71" s="13" t="s">
        <v>8</v>
      </c>
      <c r="D71" s="13" t="s">
        <v>45</v>
      </c>
      <c r="E71" s="85">
        <v>6180090010</v>
      </c>
      <c r="F71" s="13" t="s">
        <v>27</v>
      </c>
      <c r="G71" s="13" t="s">
        <v>26</v>
      </c>
      <c r="H71" s="14">
        <v>358.7</v>
      </c>
      <c r="I71" s="14">
        <v>358.7</v>
      </c>
    </row>
    <row r="72" spans="1:9" ht="22.5" customHeight="1" hidden="1">
      <c r="A72" s="95" t="s">
        <v>30</v>
      </c>
      <c r="B72" s="111"/>
      <c r="C72" s="13" t="s">
        <v>8</v>
      </c>
      <c r="D72" s="13" t="s">
        <v>45</v>
      </c>
      <c r="E72" s="85">
        <v>6180090010</v>
      </c>
      <c r="F72" s="13" t="s">
        <v>27</v>
      </c>
      <c r="G72" s="13" t="s">
        <v>31</v>
      </c>
      <c r="H72" s="14">
        <v>6</v>
      </c>
      <c r="I72" s="14">
        <v>6</v>
      </c>
    </row>
    <row r="73" spans="1:9" ht="21.75" customHeight="1">
      <c r="A73" s="33" t="s">
        <v>116</v>
      </c>
      <c r="B73" s="109"/>
      <c r="C73" s="13" t="s">
        <v>8</v>
      </c>
      <c r="D73" s="13" t="s">
        <v>45</v>
      </c>
      <c r="E73" s="85">
        <v>6180090010</v>
      </c>
      <c r="F73" s="13" t="s">
        <v>114</v>
      </c>
      <c r="G73" s="13"/>
      <c r="H73" s="14">
        <f>SUM(H74)</f>
        <v>25</v>
      </c>
      <c r="I73" s="14">
        <f>SUM(I74)</f>
        <v>25</v>
      </c>
    </row>
    <row r="74" spans="1:9" ht="21.75" customHeight="1">
      <c r="A74" s="33" t="s">
        <v>117</v>
      </c>
      <c r="B74" s="109"/>
      <c r="C74" s="13" t="s">
        <v>8</v>
      </c>
      <c r="D74" s="13" t="s">
        <v>45</v>
      </c>
      <c r="E74" s="85">
        <v>6180090010</v>
      </c>
      <c r="F74" s="13" t="s">
        <v>115</v>
      </c>
      <c r="G74" s="13"/>
      <c r="H74" s="14">
        <v>25</v>
      </c>
      <c r="I74" s="14">
        <v>25</v>
      </c>
    </row>
    <row r="75" spans="1:9" ht="21.75" customHeight="1" hidden="1">
      <c r="A75" s="33" t="s">
        <v>32</v>
      </c>
      <c r="B75" s="109"/>
      <c r="C75" s="13" t="s">
        <v>8</v>
      </c>
      <c r="D75" s="13" t="s">
        <v>45</v>
      </c>
      <c r="E75" s="85">
        <v>6180090010</v>
      </c>
      <c r="F75" s="13" t="s">
        <v>33</v>
      </c>
      <c r="G75" s="13"/>
      <c r="H75" s="14">
        <f>SUM(H76)</f>
        <v>25</v>
      </c>
      <c r="I75" s="14">
        <f>SUM(I76)</f>
        <v>25</v>
      </c>
    </row>
    <row r="76" spans="1:9" ht="21.75" customHeight="1" hidden="1">
      <c r="A76" s="95" t="s">
        <v>34</v>
      </c>
      <c r="B76" s="110"/>
      <c r="C76" s="13" t="s">
        <v>8</v>
      </c>
      <c r="D76" s="13" t="s">
        <v>45</v>
      </c>
      <c r="E76" s="85">
        <v>6180090010</v>
      </c>
      <c r="F76" s="13" t="s">
        <v>33</v>
      </c>
      <c r="G76" s="13" t="s">
        <v>35</v>
      </c>
      <c r="H76" s="14">
        <v>25</v>
      </c>
      <c r="I76" s="14">
        <v>25</v>
      </c>
    </row>
    <row r="77" spans="1:9" ht="21.75" customHeight="1" hidden="1">
      <c r="A77" s="95" t="s">
        <v>34</v>
      </c>
      <c r="B77" s="110"/>
      <c r="C77" s="13" t="s">
        <v>8</v>
      </c>
      <c r="D77" s="13" t="s">
        <v>45</v>
      </c>
      <c r="E77" s="85">
        <v>6180090010</v>
      </c>
      <c r="F77" s="13" t="s">
        <v>221</v>
      </c>
      <c r="G77" s="13" t="s">
        <v>35</v>
      </c>
      <c r="H77" s="14">
        <v>10</v>
      </c>
      <c r="I77" s="14">
        <v>10</v>
      </c>
    </row>
    <row r="78" spans="1:9" ht="21.75" customHeight="1">
      <c r="A78" s="33" t="s">
        <v>47</v>
      </c>
      <c r="B78" s="109"/>
      <c r="C78" s="13" t="s">
        <v>8</v>
      </c>
      <c r="D78" s="13" t="s">
        <v>45</v>
      </c>
      <c r="E78" s="13" t="s">
        <v>157</v>
      </c>
      <c r="F78" s="13"/>
      <c r="G78" s="13"/>
      <c r="H78" s="14">
        <f>H81</f>
        <v>33</v>
      </c>
      <c r="I78" s="14">
        <f>I81</f>
        <v>33</v>
      </c>
    </row>
    <row r="79" spans="1:9" ht="21.75" customHeight="1">
      <c r="A79" s="33" t="s">
        <v>105</v>
      </c>
      <c r="B79" s="109"/>
      <c r="C79" s="13" t="s">
        <v>8</v>
      </c>
      <c r="D79" s="13" t="s">
        <v>45</v>
      </c>
      <c r="E79" s="13" t="s">
        <v>157</v>
      </c>
      <c r="F79" s="13" t="s">
        <v>106</v>
      </c>
      <c r="G79" s="13"/>
      <c r="H79" s="14">
        <f>SUM(H81)</f>
        <v>33</v>
      </c>
      <c r="I79" s="14">
        <f>SUM(I81)</f>
        <v>33</v>
      </c>
    </row>
    <row r="80" spans="1:9" ht="21.75" customHeight="1">
      <c r="A80" s="33" t="s">
        <v>127</v>
      </c>
      <c r="B80" s="109"/>
      <c r="C80" s="13" t="s">
        <v>8</v>
      </c>
      <c r="D80" s="13" t="s">
        <v>45</v>
      </c>
      <c r="E80" s="13" t="s">
        <v>157</v>
      </c>
      <c r="F80" s="13" t="s">
        <v>126</v>
      </c>
      <c r="G80" s="13"/>
      <c r="H80" s="14">
        <f>SUM(H81)</f>
        <v>33</v>
      </c>
      <c r="I80" s="14">
        <f>SUM(I81)</f>
        <v>33</v>
      </c>
    </row>
    <row r="81" spans="1:9" ht="21.75" customHeight="1">
      <c r="A81" s="33" t="s">
        <v>107</v>
      </c>
      <c r="B81" s="109"/>
      <c r="C81" s="13" t="s">
        <v>8</v>
      </c>
      <c r="D81" s="13" t="s">
        <v>45</v>
      </c>
      <c r="E81" s="13" t="s">
        <v>157</v>
      </c>
      <c r="F81" s="13" t="s">
        <v>27</v>
      </c>
      <c r="G81" s="13"/>
      <c r="H81" s="14">
        <v>33</v>
      </c>
      <c r="I81" s="14">
        <v>33</v>
      </c>
    </row>
    <row r="82" spans="1:9" ht="21.75" customHeight="1" hidden="1">
      <c r="A82" s="95" t="s">
        <v>48</v>
      </c>
      <c r="B82" s="110"/>
      <c r="C82" s="13" t="s">
        <v>8</v>
      </c>
      <c r="D82" s="13" t="s">
        <v>45</v>
      </c>
      <c r="E82" s="13" t="s">
        <v>157</v>
      </c>
      <c r="F82" s="13" t="s">
        <v>27</v>
      </c>
      <c r="G82" s="13" t="s">
        <v>49</v>
      </c>
      <c r="H82" s="14">
        <v>23</v>
      </c>
      <c r="I82" s="14">
        <v>23</v>
      </c>
    </row>
    <row r="83" spans="1:9" ht="22.5" customHeight="1" hidden="1">
      <c r="A83" s="95" t="s">
        <v>30</v>
      </c>
      <c r="B83" s="111"/>
      <c r="C83" s="13" t="s">
        <v>8</v>
      </c>
      <c r="D83" s="13" t="s">
        <v>45</v>
      </c>
      <c r="E83" s="13" t="s">
        <v>157</v>
      </c>
      <c r="F83" s="13" t="s">
        <v>27</v>
      </c>
      <c r="G83" s="13" t="s">
        <v>31</v>
      </c>
      <c r="H83" s="14">
        <v>15.8</v>
      </c>
      <c r="I83" s="14">
        <v>15.8</v>
      </c>
    </row>
    <row r="84" spans="1:9" ht="21.75" customHeight="1" hidden="1">
      <c r="A84" s="33" t="s">
        <v>142</v>
      </c>
      <c r="B84" s="109"/>
      <c r="C84" s="13" t="s">
        <v>8</v>
      </c>
      <c r="D84" s="13" t="s">
        <v>45</v>
      </c>
      <c r="E84" s="13" t="s">
        <v>151</v>
      </c>
      <c r="F84" s="13"/>
      <c r="G84" s="13"/>
      <c r="H84" s="14">
        <f>H85+H90+H93+H96</f>
        <v>0</v>
      </c>
      <c r="I84" s="14">
        <f>I85+I90+I93+I96</f>
        <v>0</v>
      </c>
    </row>
    <row r="85" spans="1:9" ht="0.75" customHeight="1" hidden="1">
      <c r="A85" s="119" t="s">
        <v>223</v>
      </c>
      <c r="B85" s="109"/>
      <c r="C85" s="13" t="s">
        <v>8</v>
      </c>
      <c r="D85" s="13" t="s">
        <v>45</v>
      </c>
      <c r="E85" s="13" t="s">
        <v>158</v>
      </c>
      <c r="F85" s="13"/>
      <c r="G85" s="13"/>
      <c r="H85" s="14">
        <f>H86</f>
        <v>0</v>
      </c>
      <c r="I85" s="14">
        <f>I86</f>
        <v>0</v>
      </c>
    </row>
    <row r="86" spans="1:9" ht="27" customHeight="1" hidden="1">
      <c r="A86" s="33" t="s">
        <v>105</v>
      </c>
      <c r="B86" s="109"/>
      <c r="C86" s="13" t="s">
        <v>8</v>
      </c>
      <c r="D86" s="13" t="s">
        <v>45</v>
      </c>
      <c r="E86" s="13" t="s">
        <v>158</v>
      </c>
      <c r="F86" s="13" t="s">
        <v>106</v>
      </c>
      <c r="G86" s="13"/>
      <c r="H86" s="14">
        <f>SUM(H88)</f>
        <v>0</v>
      </c>
      <c r="I86" s="14">
        <f>SUM(I88)</f>
        <v>0</v>
      </c>
    </row>
    <row r="87" spans="1:9" ht="32.25" customHeight="1" hidden="1">
      <c r="A87" s="33" t="s">
        <v>127</v>
      </c>
      <c r="B87" s="109"/>
      <c r="C87" s="13" t="s">
        <v>8</v>
      </c>
      <c r="D87" s="13" t="s">
        <v>45</v>
      </c>
      <c r="E87" s="13" t="s">
        <v>158</v>
      </c>
      <c r="F87" s="13" t="s">
        <v>126</v>
      </c>
      <c r="G87" s="13"/>
      <c r="H87" s="14">
        <f>SUM(H88)</f>
        <v>0</v>
      </c>
      <c r="I87" s="14">
        <f>SUM(I88)</f>
        <v>0</v>
      </c>
    </row>
    <row r="88" spans="1:12" ht="30" customHeight="1" hidden="1">
      <c r="A88" s="33" t="s">
        <v>107</v>
      </c>
      <c r="B88" s="109"/>
      <c r="C88" s="13" t="s">
        <v>8</v>
      </c>
      <c r="D88" s="13" t="s">
        <v>45</v>
      </c>
      <c r="E88" s="13" t="s">
        <v>158</v>
      </c>
      <c r="F88" s="13" t="s">
        <v>27</v>
      </c>
      <c r="G88" s="13"/>
      <c r="H88" s="14">
        <v>0</v>
      </c>
      <c r="I88" s="14">
        <v>0</v>
      </c>
      <c r="L88" s="9" t="s">
        <v>130</v>
      </c>
    </row>
    <row r="89" spans="1:9" ht="21.75" customHeight="1" hidden="1">
      <c r="A89" s="95" t="s">
        <v>25</v>
      </c>
      <c r="B89" s="110"/>
      <c r="C89" s="13" t="s">
        <v>8</v>
      </c>
      <c r="D89" s="13" t="s">
        <v>45</v>
      </c>
      <c r="E89" s="13" t="s">
        <v>158</v>
      </c>
      <c r="F89" s="13" t="s">
        <v>27</v>
      </c>
      <c r="G89" s="13" t="s">
        <v>26</v>
      </c>
      <c r="H89" s="14">
        <v>5</v>
      </c>
      <c r="I89" s="14">
        <v>5</v>
      </c>
    </row>
    <row r="90" spans="1:9" ht="27.75" customHeight="1" hidden="1">
      <c r="A90" s="119" t="s">
        <v>224</v>
      </c>
      <c r="B90" s="109"/>
      <c r="C90" s="13" t="s">
        <v>8</v>
      </c>
      <c r="D90" s="13" t="s">
        <v>45</v>
      </c>
      <c r="E90" s="13" t="s">
        <v>159</v>
      </c>
      <c r="F90" s="13"/>
      <c r="G90" s="13"/>
      <c r="H90" s="14">
        <f>H91</f>
        <v>0</v>
      </c>
      <c r="I90" s="14">
        <f>I91</f>
        <v>0</v>
      </c>
    </row>
    <row r="91" spans="1:9" ht="30" customHeight="1" hidden="1">
      <c r="A91" s="33" t="s">
        <v>105</v>
      </c>
      <c r="B91" s="109"/>
      <c r="C91" s="13" t="s">
        <v>8</v>
      </c>
      <c r="D91" s="13" t="s">
        <v>45</v>
      </c>
      <c r="E91" s="13" t="s">
        <v>159</v>
      </c>
      <c r="F91" s="13" t="s">
        <v>106</v>
      </c>
      <c r="G91" s="13"/>
      <c r="H91" s="14">
        <f>H92</f>
        <v>0</v>
      </c>
      <c r="I91" s="14">
        <f>I92</f>
        <v>0</v>
      </c>
    </row>
    <row r="92" spans="1:9" ht="29.25" customHeight="1" hidden="1">
      <c r="A92" s="33" t="s">
        <v>127</v>
      </c>
      <c r="B92" s="109"/>
      <c r="C92" s="13" t="s">
        <v>8</v>
      </c>
      <c r="D92" s="13" t="s">
        <v>45</v>
      </c>
      <c r="E92" s="13" t="s">
        <v>159</v>
      </c>
      <c r="F92" s="13" t="s">
        <v>126</v>
      </c>
      <c r="G92" s="13" t="s">
        <v>26</v>
      </c>
      <c r="H92" s="14">
        <v>0</v>
      </c>
      <c r="I92" s="14">
        <v>0</v>
      </c>
    </row>
    <row r="93" spans="1:9" ht="36.75" customHeight="1" hidden="1">
      <c r="A93" s="119" t="s">
        <v>225</v>
      </c>
      <c r="B93" s="109"/>
      <c r="C93" s="13" t="s">
        <v>8</v>
      </c>
      <c r="D93" s="13" t="s">
        <v>45</v>
      </c>
      <c r="E93" s="13" t="s">
        <v>231</v>
      </c>
      <c r="F93" s="13"/>
      <c r="G93" s="13"/>
      <c r="H93" s="14">
        <f>H94</f>
        <v>0</v>
      </c>
      <c r="I93" s="14">
        <f>I94</f>
        <v>0</v>
      </c>
    </row>
    <row r="94" spans="1:9" ht="27.75" customHeight="1" hidden="1">
      <c r="A94" s="33" t="s">
        <v>105</v>
      </c>
      <c r="B94" s="109"/>
      <c r="C94" s="13" t="s">
        <v>8</v>
      </c>
      <c r="D94" s="13" t="s">
        <v>45</v>
      </c>
      <c r="E94" s="13" t="s">
        <v>231</v>
      </c>
      <c r="F94" s="13" t="s">
        <v>106</v>
      </c>
      <c r="G94" s="13"/>
      <c r="H94" s="14">
        <f>H95</f>
        <v>0</v>
      </c>
      <c r="I94" s="14">
        <f>I95</f>
        <v>0</v>
      </c>
    </row>
    <row r="95" spans="1:9" ht="29.25" customHeight="1" hidden="1">
      <c r="A95" s="33" t="s">
        <v>127</v>
      </c>
      <c r="B95" s="109"/>
      <c r="C95" s="13" t="s">
        <v>8</v>
      </c>
      <c r="D95" s="13" t="s">
        <v>45</v>
      </c>
      <c r="E95" s="13" t="s">
        <v>231</v>
      </c>
      <c r="F95" s="13" t="s">
        <v>126</v>
      </c>
      <c r="G95" s="13" t="s">
        <v>26</v>
      </c>
      <c r="H95" s="14">
        <v>0</v>
      </c>
      <c r="I95" s="14">
        <v>0</v>
      </c>
    </row>
    <row r="96" spans="1:9" ht="39" customHeight="1" hidden="1">
      <c r="A96" s="119" t="s">
        <v>230</v>
      </c>
      <c r="B96" s="109"/>
      <c r="C96" s="13" t="s">
        <v>8</v>
      </c>
      <c r="D96" s="13" t="s">
        <v>45</v>
      </c>
      <c r="E96" s="13" t="s">
        <v>232</v>
      </c>
      <c r="F96" s="13"/>
      <c r="G96" s="13"/>
      <c r="H96" s="14">
        <f>H97</f>
        <v>0</v>
      </c>
      <c r="I96" s="14">
        <f>I97</f>
        <v>0</v>
      </c>
    </row>
    <row r="97" spans="1:9" ht="24.75" customHeight="1" hidden="1">
      <c r="A97" s="33" t="s">
        <v>105</v>
      </c>
      <c r="B97" s="109"/>
      <c r="C97" s="13" t="s">
        <v>8</v>
      </c>
      <c r="D97" s="13" t="s">
        <v>45</v>
      </c>
      <c r="E97" s="13" t="s">
        <v>232</v>
      </c>
      <c r="F97" s="13" t="s">
        <v>106</v>
      </c>
      <c r="G97" s="13"/>
      <c r="H97" s="14">
        <f>H98</f>
        <v>0</v>
      </c>
      <c r="I97" s="14">
        <f>I98</f>
        <v>0</v>
      </c>
    </row>
    <row r="98" spans="1:9" ht="27.75" customHeight="1" hidden="1">
      <c r="A98" s="33" t="s">
        <v>127</v>
      </c>
      <c r="B98" s="109"/>
      <c r="C98" s="13" t="s">
        <v>8</v>
      </c>
      <c r="D98" s="13" t="s">
        <v>45</v>
      </c>
      <c r="E98" s="13" t="s">
        <v>232</v>
      </c>
      <c r="F98" s="13" t="s">
        <v>126</v>
      </c>
      <c r="G98" s="13" t="s">
        <v>26</v>
      </c>
      <c r="H98" s="14">
        <v>0</v>
      </c>
      <c r="I98" s="14">
        <v>0</v>
      </c>
    </row>
    <row r="99" spans="1:9" ht="25.5" customHeight="1" hidden="1">
      <c r="A99" s="108" t="s">
        <v>239</v>
      </c>
      <c r="B99" s="109"/>
      <c r="C99" s="13"/>
      <c r="D99" s="13"/>
      <c r="E99" s="107" t="s">
        <v>240</v>
      </c>
      <c r="F99" s="13"/>
      <c r="G99" s="13"/>
      <c r="H99" s="17">
        <v>0</v>
      </c>
      <c r="I99" s="17">
        <v>0</v>
      </c>
    </row>
    <row r="100" spans="1:9" ht="21.75" customHeight="1">
      <c r="A100" s="33" t="s">
        <v>51</v>
      </c>
      <c r="B100" s="109"/>
      <c r="C100" s="13" t="s">
        <v>10</v>
      </c>
      <c r="D100" s="13" t="s">
        <v>129</v>
      </c>
      <c r="E100" s="13"/>
      <c r="F100" s="13"/>
      <c r="G100" s="13"/>
      <c r="H100" s="14">
        <f>H101</f>
        <v>206.6</v>
      </c>
      <c r="I100" s="14">
        <f>I101</f>
        <v>221</v>
      </c>
    </row>
    <row r="101" spans="1:9" ht="21.75" customHeight="1">
      <c r="A101" s="33" t="s">
        <v>52</v>
      </c>
      <c r="B101" s="109"/>
      <c r="C101" s="13" t="s">
        <v>10</v>
      </c>
      <c r="D101" s="13" t="s">
        <v>53</v>
      </c>
      <c r="E101" s="13"/>
      <c r="F101" s="13"/>
      <c r="G101" s="13"/>
      <c r="H101" s="14">
        <f aca="true" t="shared" si="2" ref="H101:I103">SUM(H102)</f>
        <v>206.6</v>
      </c>
      <c r="I101" s="14">
        <f t="shared" si="2"/>
        <v>221</v>
      </c>
    </row>
    <row r="102" spans="1:9" ht="29.25" customHeight="1">
      <c r="A102" s="33" t="s">
        <v>54</v>
      </c>
      <c r="B102" s="109"/>
      <c r="C102" s="13" t="s">
        <v>10</v>
      </c>
      <c r="D102" s="13" t="s">
        <v>53</v>
      </c>
      <c r="E102" s="13" t="s">
        <v>160</v>
      </c>
      <c r="F102" s="13"/>
      <c r="G102" s="13"/>
      <c r="H102" s="14">
        <f t="shared" si="2"/>
        <v>206.6</v>
      </c>
      <c r="I102" s="14">
        <f t="shared" si="2"/>
        <v>221</v>
      </c>
    </row>
    <row r="103" spans="1:9" ht="37.5" customHeight="1">
      <c r="A103" s="33" t="s">
        <v>103</v>
      </c>
      <c r="B103" s="109"/>
      <c r="C103" s="13" t="s">
        <v>10</v>
      </c>
      <c r="D103" s="13" t="s">
        <v>53</v>
      </c>
      <c r="E103" s="13" t="s">
        <v>160</v>
      </c>
      <c r="F103" s="13" t="s">
        <v>102</v>
      </c>
      <c r="G103" s="13"/>
      <c r="H103" s="14">
        <f t="shared" si="2"/>
        <v>206.6</v>
      </c>
      <c r="I103" s="14">
        <f t="shared" si="2"/>
        <v>221</v>
      </c>
    </row>
    <row r="104" spans="1:9" ht="22.5" customHeight="1">
      <c r="A104" s="33" t="s">
        <v>112</v>
      </c>
      <c r="B104" s="109"/>
      <c r="C104" s="13" t="s">
        <v>10</v>
      </c>
      <c r="D104" s="13" t="s">
        <v>53</v>
      </c>
      <c r="E104" s="13" t="s">
        <v>160</v>
      </c>
      <c r="F104" s="13" t="s">
        <v>113</v>
      </c>
      <c r="G104" s="13"/>
      <c r="H104" s="14">
        <v>206.6</v>
      </c>
      <c r="I104" s="14">
        <v>221</v>
      </c>
    </row>
    <row r="105" spans="1:9" ht="21.75" customHeight="1" hidden="1">
      <c r="A105" s="33" t="s">
        <v>104</v>
      </c>
      <c r="B105" s="109"/>
      <c r="C105" s="13" t="s">
        <v>10</v>
      </c>
      <c r="D105" s="13" t="s">
        <v>53</v>
      </c>
      <c r="E105" s="13" t="s">
        <v>160</v>
      </c>
      <c r="F105" s="13" t="s">
        <v>13</v>
      </c>
      <c r="G105" s="13"/>
      <c r="H105" s="14">
        <f>SUM(H106:H107)</f>
        <v>163.4</v>
      </c>
      <c r="I105" s="14">
        <f>SUM(I106:I107)</f>
        <v>163.4</v>
      </c>
    </row>
    <row r="106" spans="1:9" ht="21.75" customHeight="1" hidden="1">
      <c r="A106" s="33" t="s">
        <v>14</v>
      </c>
      <c r="B106" s="109"/>
      <c r="C106" s="13" t="s">
        <v>10</v>
      </c>
      <c r="D106" s="13" t="s">
        <v>53</v>
      </c>
      <c r="E106" s="13" t="s">
        <v>160</v>
      </c>
      <c r="F106" s="13" t="s">
        <v>13</v>
      </c>
      <c r="G106" s="13" t="s">
        <v>15</v>
      </c>
      <c r="H106" s="14">
        <v>125.5</v>
      </c>
      <c r="I106" s="14">
        <v>125.5</v>
      </c>
    </row>
    <row r="107" spans="1:9" ht="21.75" customHeight="1" hidden="1">
      <c r="A107" s="33" t="s">
        <v>16</v>
      </c>
      <c r="B107" s="109"/>
      <c r="C107" s="13" t="s">
        <v>10</v>
      </c>
      <c r="D107" s="13" t="s">
        <v>53</v>
      </c>
      <c r="E107" s="13" t="s">
        <v>160</v>
      </c>
      <c r="F107" s="13" t="s">
        <v>144</v>
      </c>
      <c r="G107" s="13" t="s">
        <v>17</v>
      </c>
      <c r="H107" s="14">
        <v>37.9</v>
      </c>
      <c r="I107" s="14">
        <v>37.9</v>
      </c>
    </row>
    <row r="108" spans="1:9" ht="21.75" customHeight="1">
      <c r="A108" s="33" t="s">
        <v>55</v>
      </c>
      <c r="B108" s="109"/>
      <c r="C108" s="13" t="s">
        <v>53</v>
      </c>
      <c r="D108" s="13" t="s">
        <v>129</v>
      </c>
      <c r="E108" s="13"/>
      <c r="F108" s="13"/>
      <c r="G108" s="13"/>
      <c r="H108" s="14">
        <f>H109+H118</f>
        <v>20</v>
      </c>
      <c r="I108" s="14">
        <f>I109+I118</f>
        <v>15</v>
      </c>
    </row>
    <row r="109" spans="1:9" ht="21.75" customHeight="1">
      <c r="A109" s="33" t="s">
        <v>56</v>
      </c>
      <c r="B109" s="109"/>
      <c r="C109" s="13" t="s">
        <v>53</v>
      </c>
      <c r="D109" s="13" t="s">
        <v>57</v>
      </c>
      <c r="E109" s="13"/>
      <c r="F109" s="13"/>
      <c r="G109" s="13"/>
      <c r="H109" s="14">
        <f>H110</f>
        <v>10</v>
      </c>
      <c r="I109" s="14">
        <f>I110</f>
        <v>10</v>
      </c>
    </row>
    <row r="110" spans="1:9" ht="21.75" customHeight="1">
      <c r="A110" s="33" t="s">
        <v>11</v>
      </c>
      <c r="B110" s="109"/>
      <c r="C110" s="13" t="s">
        <v>53</v>
      </c>
      <c r="D110" s="13" t="s">
        <v>57</v>
      </c>
      <c r="E110" s="13" t="s">
        <v>213</v>
      </c>
      <c r="F110" s="13"/>
      <c r="G110" s="13"/>
      <c r="H110" s="14">
        <f>H111</f>
        <v>10</v>
      </c>
      <c r="I110" s="14">
        <f>I111</f>
        <v>10</v>
      </c>
    </row>
    <row r="111" spans="1:9" ht="21.75" customHeight="1">
      <c r="A111" s="33" t="s">
        <v>58</v>
      </c>
      <c r="B111" s="109"/>
      <c r="C111" s="13" t="s">
        <v>53</v>
      </c>
      <c r="D111" s="13" t="s">
        <v>57</v>
      </c>
      <c r="E111" s="13" t="s">
        <v>161</v>
      </c>
      <c r="F111" s="13"/>
      <c r="G111" s="13"/>
      <c r="H111" s="14">
        <f>SUM(H112)</f>
        <v>10</v>
      </c>
      <c r="I111" s="14">
        <f>SUM(I112)</f>
        <v>10</v>
      </c>
    </row>
    <row r="112" spans="1:9" ht="21.75" customHeight="1">
      <c r="A112" s="33" t="s">
        <v>105</v>
      </c>
      <c r="B112" s="109"/>
      <c r="C112" s="13" t="s">
        <v>53</v>
      </c>
      <c r="D112" s="13" t="s">
        <v>57</v>
      </c>
      <c r="E112" s="13" t="s">
        <v>161</v>
      </c>
      <c r="F112" s="13" t="s">
        <v>106</v>
      </c>
      <c r="G112" s="13"/>
      <c r="H112" s="14">
        <f>SUM(H114)</f>
        <v>10</v>
      </c>
      <c r="I112" s="14">
        <f>SUM(I114)</f>
        <v>10</v>
      </c>
    </row>
    <row r="113" spans="1:9" ht="21.75" customHeight="1">
      <c r="A113" s="33" t="s">
        <v>127</v>
      </c>
      <c r="B113" s="109"/>
      <c r="C113" s="13" t="s">
        <v>53</v>
      </c>
      <c r="D113" s="13" t="s">
        <v>57</v>
      </c>
      <c r="E113" s="13" t="s">
        <v>161</v>
      </c>
      <c r="F113" s="13" t="s">
        <v>126</v>
      </c>
      <c r="G113" s="13"/>
      <c r="H113" s="14">
        <f>SUM(H114)</f>
        <v>10</v>
      </c>
      <c r="I113" s="14">
        <f>SUM(I114)</f>
        <v>10</v>
      </c>
    </row>
    <row r="114" spans="1:9" ht="23.25" customHeight="1">
      <c r="A114" s="33" t="s">
        <v>107</v>
      </c>
      <c r="B114" s="109"/>
      <c r="C114" s="13" t="s">
        <v>53</v>
      </c>
      <c r="D114" s="13" t="s">
        <v>57</v>
      </c>
      <c r="E114" s="13" t="s">
        <v>161</v>
      </c>
      <c r="F114" s="13" t="s">
        <v>27</v>
      </c>
      <c r="G114" s="13"/>
      <c r="H114" s="14">
        <v>10</v>
      </c>
      <c r="I114" s="14">
        <v>10</v>
      </c>
    </row>
    <row r="115" spans="1:9" ht="21.75" customHeight="1" hidden="1">
      <c r="A115" s="95" t="s">
        <v>25</v>
      </c>
      <c r="B115" s="113"/>
      <c r="C115" s="13" t="s">
        <v>53</v>
      </c>
      <c r="D115" s="13" t="s">
        <v>57</v>
      </c>
      <c r="E115" s="13" t="s">
        <v>161</v>
      </c>
      <c r="F115" s="13" t="s">
        <v>27</v>
      </c>
      <c r="G115" s="13" t="s">
        <v>26</v>
      </c>
      <c r="H115" s="14">
        <v>3</v>
      </c>
      <c r="I115" s="14">
        <v>3</v>
      </c>
    </row>
    <row r="116" spans="1:9" ht="21.75" customHeight="1" hidden="1">
      <c r="A116" s="95" t="s">
        <v>48</v>
      </c>
      <c r="B116" s="113"/>
      <c r="C116" s="13" t="s">
        <v>53</v>
      </c>
      <c r="D116" s="13" t="s">
        <v>57</v>
      </c>
      <c r="E116" s="13" t="s">
        <v>161</v>
      </c>
      <c r="F116" s="13" t="s">
        <v>27</v>
      </c>
      <c r="G116" s="13" t="s">
        <v>49</v>
      </c>
      <c r="H116" s="14">
        <v>40</v>
      </c>
      <c r="I116" s="14">
        <v>40</v>
      </c>
    </row>
    <row r="117" spans="1:9" ht="21.75" customHeight="1" hidden="1">
      <c r="A117" s="95" t="s">
        <v>30</v>
      </c>
      <c r="B117" s="111"/>
      <c r="C117" s="13" t="s">
        <v>53</v>
      </c>
      <c r="D117" s="13" t="s">
        <v>57</v>
      </c>
      <c r="E117" s="13" t="s">
        <v>161</v>
      </c>
      <c r="F117" s="13" t="s">
        <v>27</v>
      </c>
      <c r="G117" s="13" t="s">
        <v>31</v>
      </c>
      <c r="H117" s="14">
        <v>4</v>
      </c>
      <c r="I117" s="14">
        <v>4</v>
      </c>
    </row>
    <row r="118" spans="1:9" ht="21.75" customHeight="1">
      <c r="A118" s="33" t="s">
        <v>59</v>
      </c>
      <c r="B118" s="109"/>
      <c r="C118" s="13" t="s">
        <v>53</v>
      </c>
      <c r="D118" s="13" t="s">
        <v>60</v>
      </c>
      <c r="E118" s="13"/>
      <c r="F118" s="13"/>
      <c r="G118" s="13"/>
      <c r="H118" s="14">
        <f aca="true" t="shared" si="3" ref="H118:I121">H119</f>
        <v>10</v>
      </c>
      <c r="I118" s="14">
        <f t="shared" si="3"/>
        <v>5</v>
      </c>
    </row>
    <row r="119" spans="1:9" ht="21.75" customHeight="1">
      <c r="A119" s="33" t="s">
        <v>11</v>
      </c>
      <c r="B119" s="109"/>
      <c r="C119" s="13" t="s">
        <v>53</v>
      </c>
      <c r="D119" s="13" t="s">
        <v>60</v>
      </c>
      <c r="E119" s="13" t="s">
        <v>214</v>
      </c>
      <c r="F119" s="13"/>
      <c r="G119" s="13"/>
      <c r="H119" s="14">
        <f t="shared" si="3"/>
        <v>10</v>
      </c>
      <c r="I119" s="14">
        <f t="shared" si="3"/>
        <v>5</v>
      </c>
    </row>
    <row r="120" spans="1:9" ht="21.75" customHeight="1">
      <c r="A120" s="33" t="s">
        <v>61</v>
      </c>
      <c r="B120" s="109"/>
      <c r="C120" s="13" t="s">
        <v>53</v>
      </c>
      <c r="D120" s="13" t="s">
        <v>60</v>
      </c>
      <c r="E120" s="13" t="s">
        <v>162</v>
      </c>
      <c r="F120" s="13"/>
      <c r="G120" s="13"/>
      <c r="H120" s="14">
        <f t="shared" si="3"/>
        <v>10</v>
      </c>
      <c r="I120" s="14">
        <f t="shared" si="3"/>
        <v>5</v>
      </c>
    </row>
    <row r="121" spans="1:9" ht="21.75" customHeight="1">
      <c r="A121" s="33" t="s">
        <v>105</v>
      </c>
      <c r="B121" s="109"/>
      <c r="C121" s="13" t="s">
        <v>53</v>
      </c>
      <c r="D121" s="13" t="s">
        <v>60</v>
      </c>
      <c r="E121" s="13" t="s">
        <v>162</v>
      </c>
      <c r="F121" s="13" t="s">
        <v>106</v>
      </c>
      <c r="G121" s="13"/>
      <c r="H121" s="14">
        <f t="shared" si="3"/>
        <v>10</v>
      </c>
      <c r="I121" s="14">
        <f t="shared" si="3"/>
        <v>5</v>
      </c>
    </row>
    <row r="122" spans="1:9" ht="21" customHeight="1">
      <c r="A122" s="33" t="s">
        <v>127</v>
      </c>
      <c r="B122" s="109"/>
      <c r="C122" s="13" t="s">
        <v>53</v>
      </c>
      <c r="D122" s="13" t="s">
        <v>60</v>
      </c>
      <c r="E122" s="13" t="s">
        <v>162</v>
      </c>
      <c r="F122" s="13" t="s">
        <v>126</v>
      </c>
      <c r="G122" s="13"/>
      <c r="H122" s="14">
        <v>10</v>
      </c>
      <c r="I122" s="14">
        <v>5</v>
      </c>
    </row>
    <row r="123" spans="1:9" ht="21.75" customHeight="1" hidden="1">
      <c r="A123" s="33" t="s">
        <v>107</v>
      </c>
      <c r="B123" s="109"/>
      <c r="C123" s="13" t="s">
        <v>53</v>
      </c>
      <c r="D123" s="13" t="s">
        <v>60</v>
      </c>
      <c r="E123" s="13" t="s">
        <v>131</v>
      </c>
      <c r="F123" s="13" t="s">
        <v>27</v>
      </c>
      <c r="G123" s="13"/>
      <c r="H123" s="14">
        <f>SUM(H124)</f>
        <v>1</v>
      </c>
      <c r="I123" s="14">
        <f>SUM(I124)</f>
        <v>1</v>
      </c>
    </row>
    <row r="124" spans="1:9" ht="21.75" customHeight="1" hidden="1">
      <c r="A124" s="95" t="s">
        <v>25</v>
      </c>
      <c r="B124" s="110"/>
      <c r="C124" s="13" t="s">
        <v>53</v>
      </c>
      <c r="D124" s="13" t="s">
        <v>60</v>
      </c>
      <c r="E124" s="13" t="s">
        <v>131</v>
      </c>
      <c r="F124" s="13" t="s">
        <v>27</v>
      </c>
      <c r="G124" s="13" t="s">
        <v>26</v>
      </c>
      <c r="H124" s="14">
        <v>1</v>
      </c>
      <c r="I124" s="14">
        <v>1</v>
      </c>
    </row>
    <row r="125" spans="1:9" ht="21.75" customHeight="1">
      <c r="A125" s="33" t="s">
        <v>101</v>
      </c>
      <c r="B125" s="109"/>
      <c r="C125" s="13" t="s">
        <v>18</v>
      </c>
      <c r="D125" s="13" t="s">
        <v>129</v>
      </c>
      <c r="E125" s="13"/>
      <c r="F125" s="13"/>
      <c r="G125" s="13"/>
      <c r="H125" s="14">
        <f>H126+H146</f>
        <v>1529.4</v>
      </c>
      <c r="I125" s="14">
        <f>I126+I146</f>
        <v>1529.4</v>
      </c>
    </row>
    <row r="126" spans="1:9" ht="21.75" customHeight="1">
      <c r="A126" s="33" t="s">
        <v>62</v>
      </c>
      <c r="B126" s="109"/>
      <c r="C126" s="13" t="s">
        <v>18</v>
      </c>
      <c r="D126" s="13" t="s">
        <v>57</v>
      </c>
      <c r="E126" s="13"/>
      <c r="F126" s="13"/>
      <c r="G126" s="13"/>
      <c r="H126" s="14">
        <f>SUM(H127)</f>
        <v>1489.4</v>
      </c>
      <c r="I126" s="14">
        <f>SUM(I127)</f>
        <v>1489.4</v>
      </c>
    </row>
    <row r="127" spans="1:9" ht="21.75" customHeight="1">
      <c r="A127" s="33" t="s">
        <v>50</v>
      </c>
      <c r="B127" s="103"/>
      <c r="C127" s="13" t="s">
        <v>18</v>
      </c>
      <c r="D127" s="13" t="s">
        <v>57</v>
      </c>
      <c r="E127" s="13" t="s">
        <v>151</v>
      </c>
      <c r="F127" s="13"/>
      <c r="G127" s="13"/>
      <c r="H127" s="14">
        <f>SUM(H128)</f>
        <v>1489.4</v>
      </c>
      <c r="I127" s="14">
        <f>SUM(I128)</f>
        <v>1489.4</v>
      </c>
    </row>
    <row r="128" spans="1:9" ht="21.75" customHeight="1">
      <c r="A128" s="33" t="s">
        <v>121</v>
      </c>
      <c r="B128" s="109"/>
      <c r="C128" s="13" t="s">
        <v>18</v>
      </c>
      <c r="D128" s="13" t="s">
        <v>57</v>
      </c>
      <c r="E128" s="13" t="s">
        <v>163</v>
      </c>
      <c r="F128" s="13"/>
      <c r="G128" s="13"/>
      <c r="H128" s="14">
        <f>H129+H136+H141</f>
        <v>1489.4</v>
      </c>
      <c r="I128" s="14">
        <f>I129+I136+I141</f>
        <v>1489.4</v>
      </c>
    </row>
    <row r="129" spans="1:9" ht="21.75" customHeight="1">
      <c r="A129" s="33" t="s">
        <v>105</v>
      </c>
      <c r="B129" s="109"/>
      <c r="C129" s="13" t="s">
        <v>18</v>
      </c>
      <c r="D129" s="13" t="s">
        <v>57</v>
      </c>
      <c r="E129" s="13" t="s">
        <v>163</v>
      </c>
      <c r="F129" s="13" t="s">
        <v>106</v>
      </c>
      <c r="G129" s="13"/>
      <c r="H129" s="14">
        <f>H130</f>
        <v>1239.4</v>
      </c>
      <c r="I129" s="14">
        <f>I130</f>
        <v>1239.4</v>
      </c>
    </row>
    <row r="130" spans="1:9" ht="21.75" customHeight="1">
      <c r="A130" s="33" t="s">
        <v>127</v>
      </c>
      <c r="B130" s="109"/>
      <c r="C130" s="13" t="s">
        <v>18</v>
      </c>
      <c r="D130" s="13" t="s">
        <v>57</v>
      </c>
      <c r="E130" s="13" t="s">
        <v>163</v>
      </c>
      <c r="F130" s="13" t="s">
        <v>126</v>
      </c>
      <c r="G130" s="13"/>
      <c r="H130" s="14">
        <f>H131</f>
        <v>1239.4</v>
      </c>
      <c r="I130" s="14">
        <f>I131</f>
        <v>1239.4</v>
      </c>
    </row>
    <row r="131" spans="1:9" ht="21" customHeight="1">
      <c r="A131" s="33" t="s">
        <v>107</v>
      </c>
      <c r="B131" s="109"/>
      <c r="C131" s="13" t="s">
        <v>18</v>
      </c>
      <c r="D131" s="13" t="s">
        <v>57</v>
      </c>
      <c r="E131" s="13" t="s">
        <v>163</v>
      </c>
      <c r="F131" s="13" t="s">
        <v>27</v>
      </c>
      <c r="G131" s="13"/>
      <c r="H131" s="14">
        <v>1239.4</v>
      </c>
      <c r="I131" s="14">
        <v>1239.4</v>
      </c>
    </row>
    <row r="132" spans="1:9" ht="21.75" customHeight="1" hidden="1">
      <c r="A132" s="102" t="s">
        <v>76</v>
      </c>
      <c r="B132" s="114"/>
      <c r="C132" s="13" t="s">
        <v>18</v>
      </c>
      <c r="D132" s="13" t="s">
        <v>57</v>
      </c>
      <c r="E132" s="13" t="s">
        <v>163</v>
      </c>
      <c r="F132" s="13" t="s">
        <v>27</v>
      </c>
      <c r="G132" s="13" t="s">
        <v>29</v>
      </c>
      <c r="H132" s="14">
        <v>220</v>
      </c>
      <c r="I132" s="14">
        <v>220</v>
      </c>
    </row>
    <row r="133" spans="1:9" ht="21.75" customHeight="1" hidden="1">
      <c r="A133" s="95" t="s">
        <v>23</v>
      </c>
      <c r="B133" s="110"/>
      <c r="C133" s="13" t="s">
        <v>18</v>
      </c>
      <c r="D133" s="13" t="s">
        <v>57</v>
      </c>
      <c r="E133" s="13" t="s">
        <v>163</v>
      </c>
      <c r="F133" s="13" t="s">
        <v>27</v>
      </c>
      <c r="G133" s="13" t="s">
        <v>26</v>
      </c>
      <c r="H133" s="14">
        <v>692.9</v>
      </c>
      <c r="I133" s="14">
        <v>692.9</v>
      </c>
    </row>
    <row r="134" spans="1:9" ht="21.75" customHeight="1" hidden="1">
      <c r="A134" s="102" t="s">
        <v>124</v>
      </c>
      <c r="B134" s="114"/>
      <c r="C134" s="13" t="s">
        <v>18</v>
      </c>
      <c r="D134" s="13" t="s">
        <v>57</v>
      </c>
      <c r="E134" s="13" t="s">
        <v>163</v>
      </c>
      <c r="F134" s="13" t="s">
        <v>27</v>
      </c>
      <c r="G134" s="13" t="s">
        <v>49</v>
      </c>
      <c r="H134" s="14">
        <v>40</v>
      </c>
      <c r="I134" s="14">
        <v>40</v>
      </c>
    </row>
    <row r="135" spans="1:9" ht="21.75" customHeight="1" hidden="1">
      <c r="A135" s="95" t="s">
        <v>30</v>
      </c>
      <c r="B135" s="111"/>
      <c r="C135" s="13" t="s">
        <v>18</v>
      </c>
      <c r="D135" s="13" t="s">
        <v>57</v>
      </c>
      <c r="E135" s="13" t="s">
        <v>163</v>
      </c>
      <c r="F135" s="13" t="s">
        <v>27</v>
      </c>
      <c r="G135" s="13" t="s">
        <v>31</v>
      </c>
      <c r="H135" s="14">
        <v>20</v>
      </c>
      <c r="I135" s="14">
        <v>20</v>
      </c>
    </row>
    <row r="136" spans="1:9" ht="21.75" customHeight="1">
      <c r="A136" s="33" t="s">
        <v>122</v>
      </c>
      <c r="B136" s="109"/>
      <c r="C136" s="13" t="s">
        <v>18</v>
      </c>
      <c r="D136" s="13" t="s">
        <v>57</v>
      </c>
      <c r="E136" s="13" t="s">
        <v>164</v>
      </c>
      <c r="F136" s="13"/>
      <c r="G136" s="13"/>
      <c r="H136" s="14">
        <f aca="true" t="shared" si="4" ref="H136:I138">H137</f>
        <v>250</v>
      </c>
      <c r="I136" s="14">
        <f t="shared" si="4"/>
        <v>250</v>
      </c>
    </row>
    <row r="137" spans="1:9" ht="21.75" customHeight="1">
      <c r="A137" s="33" t="s">
        <v>105</v>
      </c>
      <c r="B137" s="109"/>
      <c r="C137" s="13" t="s">
        <v>18</v>
      </c>
      <c r="D137" s="13" t="s">
        <v>57</v>
      </c>
      <c r="E137" s="13" t="s">
        <v>164</v>
      </c>
      <c r="F137" s="13" t="s">
        <v>106</v>
      </c>
      <c r="G137" s="13"/>
      <c r="H137" s="14">
        <f t="shared" si="4"/>
        <v>250</v>
      </c>
      <c r="I137" s="14">
        <f t="shared" si="4"/>
        <v>250</v>
      </c>
    </row>
    <row r="138" spans="1:9" ht="21.75" customHeight="1">
      <c r="A138" s="33" t="s">
        <v>127</v>
      </c>
      <c r="B138" s="109"/>
      <c r="C138" s="13" t="s">
        <v>18</v>
      </c>
      <c r="D138" s="13" t="s">
        <v>57</v>
      </c>
      <c r="E138" s="13" t="s">
        <v>164</v>
      </c>
      <c r="F138" s="13" t="s">
        <v>126</v>
      </c>
      <c r="G138" s="13"/>
      <c r="H138" s="14">
        <f t="shared" si="4"/>
        <v>250</v>
      </c>
      <c r="I138" s="14">
        <f t="shared" si="4"/>
        <v>250</v>
      </c>
    </row>
    <row r="139" spans="1:9" ht="18.75" customHeight="1">
      <c r="A139" s="33" t="s">
        <v>107</v>
      </c>
      <c r="B139" s="109"/>
      <c r="C139" s="13" t="s">
        <v>18</v>
      </c>
      <c r="D139" s="13" t="s">
        <v>57</v>
      </c>
      <c r="E139" s="13" t="s">
        <v>164</v>
      </c>
      <c r="F139" s="13" t="s">
        <v>27</v>
      </c>
      <c r="G139" s="13"/>
      <c r="H139" s="14">
        <v>250</v>
      </c>
      <c r="I139" s="14">
        <v>250</v>
      </c>
    </row>
    <row r="140" spans="1:9" ht="21.75" customHeight="1" hidden="1">
      <c r="A140" s="102" t="s">
        <v>125</v>
      </c>
      <c r="B140" s="114"/>
      <c r="C140" s="13" t="s">
        <v>18</v>
      </c>
      <c r="D140" s="13" t="s">
        <v>57</v>
      </c>
      <c r="E140" s="13" t="s">
        <v>164</v>
      </c>
      <c r="F140" s="13" t="s">
        <v>27</v>
      </c>
      <c r="G140" s="13" t="s">
        <v>24</v>
      </c>
      <c r="H140" s="14">
        <v>100</v>
      </c>
      <c r="I140" s="14">
        <v>100</v>
      </c>
    </row>
    <row r="141" spans="1:9" ht="21.75" customHeight="1" hidden="1">
      <c r="A141" s="33" t="s">
        <v>123</v>
      </c>
      <c r="B141" s="109"/>
      <c r="C141" s="13" t="s">
        <v>18</v>
      </c>
      <c r="D141" s="13" t="s">
        <v>57</v>
      </c>
      <c r="E141" s="13" t="s">
        <v>165</v>
      </c>
      <c r="F141" s="13"/>
      <c r="G141" s="13"/>
      <c r="H141" s="14">
        <f aca="true" t="shared" si="5" ref="H141:I143">H142</f>
        <v>0</v>
      </c>
      <c r="I141" s="14">
        <f t="shared" si="5"/>
        <v>0</v>
      </c>
    </row>
    <row r="142" spans="1:9" ht="21.75" customHeight="1" hidden="1">
      <c r="A142" s="33" t="s">
        <v>105</v>
      </c>
      <c r="B142" s="109"/>
      <c r="C142" s="13" t="s">
        <v>18</v>
      </c>
      <c r="D142" s="13" t="s">
        <v>57</v>
      </c>
      <c r="E142" s="13" t="s">
        <v>165</v>
      </c>
      <c r="F142" s="13" t="s">
        <v>106</v>
      </c>
      <c r="G142" s="13"/>
      <c r="H142" s="14">
        <f t="shared" si="5"/>
        <v>0</v>
      </c>
      <c r="I142" s="14">
        <f t="shared" si="5"/>
        <v>0</v>
      </c>
    </row>
    <row r="143" spans="1:9" ht="21.75" customHeight="1" hidden="1">
      <c r="A143" s="33" t="s">
        <v>127</v>
      </c>
      <c r="B143" s="109"/>
      <c r="C143" s="13" t="s">
        <v>18</v>
      </c>
      <c r="D143" s="13" t="s">
        <v>57</v>
      </c>
      <c r="E143" s="13" t="s">
        <v>165</v>
      </c>
      <c r="F143" s="13" t="s">
        <v>126</v>
      </c>
      <c r="G143" s="13"/>
      <c r="H143" s="14">
        <f t="shared" si="5"/>
        <v>0</v>
      </c>
      <c r="I143" s="14">
        <f t="shared" si="5"/>
        <v>0</v>
      </c>
    </row>
    <row r="144" spans="1:9" ht="19.5" customHeight="1" hidden="1">
      <c r="A144" s="33" t="s">
        <v>107</v>
      </c>
      <c r="B144" s="109"/>
      <c r="C144" s="13" t="s">
        <v>18</v>
      </c>
      <c r="D144" s="13" t="s">
        <v>57</v>
      </c>
      <c r="E144" s="13" t="s">
        <v>165</v>
      </c>
      <c r="F144" s="13" t="s">
        <v>27</v>
      </c>
      <c r="G144" s="13"/>
      <c r="H144" s="14">
        <v>0</v>
      </c>
      <c r="I144" s="14">
        <v>0</v>
      </c>
    </row>
    <row r="145" spans="1:9" ht="21.75" customHeight="1" hidden="1">
      <c r="A145" s="102" t="s">
        <v>124</v>
      </c>
      <c r="B145" s="114"/>
      <c r="C145" s="13" t="s">
        <v>18</v>
      </c>
      <c r="D145" s="13" t="s">
        <v>57</v>
      </c>
      <c r="E145" s="13" t="s">
        <v>165</v>
      </c>
      <c r="F145" s="13" t="s">
        <v>27</v>
      </c>
      <c r="G145" s="13" t="s">
        <v>26</v>
      </c>
      <c r="H145" s="14">
        <v>15</v>
      </c>
      <c r="I145" s="14">
        <v>15</v>
      </c>
    </row>
    <row r="146" spans="1:9" ht="21.75" customHeight="1">
      <c r="A146" s="33" t="s">
        <v>64</v>
      </c>
      <c r="B146" s="103"/>
      <c r="C146" s="13" t="s">
        <v>18</v>
      </c>
      <c r="D146" s="13" t="s">
        <v>65</v>
      </c>
      <c r="E146" s="13"/>
      <c r="F146" s="13"/>
      <c r="G146" s="13"/>
      <c r="H146" s="14">
        <f>SUM(H147)</f>
        <v>40</v>
      </c>
      <c r="I146" s="14">
        <f>SUM(I147)</f>
        <v>40</v>
      </c>
    </row>
    <row r="147" spans="1:9" ht="23.25" customHeight="1">
      <c r="A147" s="33" t="s">
        <v>11</v>
      </c>
      <c r="B147" s="103"/>
      <c r="C147" s="13" t="s">
        <v>18</v>
      </c>
      <c r="D147" s="13" t="s">
        <v>65</v>
      </c>
      <c r="E147" s="13" t="s">
        <v>152</v>
      </c>
      <c r="F147" s="13"/>
      <c r="G147" s="13"/>
      <c r="H147" s="14">
        <f>H148+H152</f>
        <v>40</v>
      </c>
      <c r="I147" s="14">
        <f>I148+I152</f>
        <v>40</v>
      </c>
    </row>
    <row r="148" spans="1:9" ht="21.75" customHeight="1">
      <c r="A148" s="33" t="s">
        <v>66</v>
      </c>
      <c r="B148" s="103"/>
      <c r="C148" s="13" t="s">
        <v>18</v>
      </c>
      <c r="D148" s="13" t="s">
        <v>65</v>
      </c>
      <c r="E148" s="13" t="s">
        <v>166</v>
      </c>
      <c r="F148" s="13"/>
      <c r="G148" s="13"/>
      <c r="H148" s="14">
        <f aca="true" t="shared" si="6" ref="H148:I150">H149</f>
        <v>38</v>
      </c>
      <c r="I148" s="14">
        <f t="shared" si="6"/>
        <v>38</v>
      </c>
    </row>
    <row r="149" spans="1:9" ht="21.75" customHeight="1">
      <c r="A149" s="33" t="s">
        <v>105</v>
      </c>
      <c r="B149" s="109"/>
      <c r="C149" s="13" t="s">
        <v>18</v>
      </c>
      <c r="D149" s="13" t="s">
        <v>65</v>
      </c>
      <c r="E149" s="13" t="s">
        <v>166</v>
      </c>
      <c r="F149" s="13" t="s">
        <v>106</v>
      </c>
      <c r="G149" s="13"/>
      <c r="H149" s="14">
        <f t="shared" si="6"/>
        <v>38</v>
      </c>
      <c r="I149" s="14">
        <f t="shared" si="6"/>
        <v>38</v>
      </c>
    </row>
    <row r="150" spans="1:9" ht="21.75" customHeight="1">
      <c r="A150" s="33" t="s">
        <v>127</v>
      </c>
      <c r="B150" s="109"/>
      <c r="C150" s="13" t="s">
        <v>18</v>
      </c>
      <c r="D150" s="13" t="s">
        <v>65</v>
      </c>
      <c r="E150" s="13" t="s">
        <v>166</v>
      </c>
      <c r="F150" s="13" t="s">
        <v>126</v>
      </c>
      <c r="G150" s="13"/>
      <c r="H150" s="14">
        <f t="shared" si="6"/>
        <v>38</v>
      </c>
      <c r="I150" s="14">
        <f t="shared" si="6"/>
        <v>38</v>
      </c>
    </row>
    <row r="151" spans="1:9" ht="17.25" customHeight="1">
      <c r="A151" s="33" t="s">
        <v>107</v>
      </c>
      <c r="B151" s="109"/>
      <c r="C151" s="13" t="s">
        <v>18</v>
      </c>
      <c r="D151" s="13" t="s">
        <v>65</v>
      </c>
      <c r="E151" s="13" t="s">
        <v>166</v>
      </c>
      <c r="F151" s="13" t="s">
        <v>27</v>
      </c>
      <c r="G151" s="13"/>
      <c r="H151" s="14">
        <v>38</v>
      </c>
      <c r="I151" s="14">
        <v>38</v>
      </c>
    </row>
    <row r="152" spans="1:9" ht="36" customHeight="1">
      <c r="A152" s="119" t="s">
        <v>246</v>
      </c>
      <c r="B152" s="109"/>
      <c r="C152" s="13" t="s">
        <v>18</v>
      </c>
      <c r="D152" s="13" t="s">
        <v>65</v>
      </c>
      <c r="E152" s="13" t="s">
        <v>233</v>
      </c>
      <c r="F152" s="13"/>
      <c r="G152" s="13"/>
      <c r="H152" s="14">
        <f>H153</f>
        <v>2</v>
      </c>
      <c r="I152" s="14">
        <f>I153</f>
        <v>2</v>
      </c>
    </row>
    <row r="153" spans="1:9" ht="26.25" customHeight="1">
      <c r="A153" s="33" t="s">
        <v>105</v>
      </c>
      <c r="B153" s="109"/>
      <c r="C153" s="13" t="s">
        <v>18</v>
      </c>
      <c r="D153" s="13" t="s">
        <v>65</v>
      </c>
      <c r="E153" s="13" t="s">
        <v>233</v>
      </c>
      <c r="F153" s="13" t="s">
        <v>106</v>
      </c>
      <c r="G153" s="13"/>
      <c r="H153" s="14">
        <f>H154</f>
        <v>2</v>
      </c>
      <c r="I153" s="14">
        <f>I154</f>
        <v>2</v>
      </c>
    </row>
    <row r="154" spans="1:9" ht="20.25" customHeight="1">
      <c r="A154" s="33" t="s">
        <v>127</v>
      </c>
      <c r="B154" s="109"/>
      <c r="C154" s="13" t="s">
        <v>18</v>
      </c>
      <c r="D154" s="13" t="s">
        <v>65</v>
      </c>
      <c r="E154" s="13" t="s">
        <v>233</v>
      </c>
      <c r="F154" s="13" t="s">
        <v>126</v>
      </c>
      <c r="G154" s="13" t="s">
        <v>26</v>
      </c>
      <c r="H154" s="14">
        <v>2</v>
      </c>
      <c r="I154" s="14">
        <v>2</v>
      </c>
    </row>
    <row r="155" spans="1:9" ht="24.75" customHeight="1">
      <c r="A155" s="33"/>
      <c r="B155" s="109"/>
      <c r="C155" s="13" t="s">
        <v>68</v>
      </c>
      <c r="D155" s="13" t="s">
        <v>129</v>
      </c>
      <c r="E155" s="13"/>
      <c r="F155" s="13"/>
      <c r="G155" s="13"/>
      <c r="H155" s="14">
        <f>H156+H165</f>
        <v>365.6</v>
      </c>
      <c r="I155" s="14">
        <f>I156+I184</f>
        <v>300.3</v>
      </c>
    </row>
    <row r="156" spans="1:9" ht="21.75" customHeight="1">
      <c r="A156" s="33" t="s">
        <v>67</v>
      </c>
      <c r="B156" s="109"/>
      <c r="C156" s="13" t="s">
        <v>68</v>
      </c>
      <c r="D156" s="13" t="s">
        <v>10</v>
      </c>
      <c r="E156" s="13"/>
      <c r="F156" s="13"/>
      <c r="G156" s="13"/>
      <c r="H156" s="14">
        <f>H157+H163</f>
        <v>200</v>
      </c>
      <c r="I156" s="14">
        <f>I157+I163</f>
        <v>200</v>
      </c>
    </row>
    <row r="157" spans="1:9" ht="21.75" customHeight="1">
      <c r="A157" s="33" t="s">
        <v>69</v>
      </c>
      <c r="B157" s="115"/>
      <c r="C157" s="13" t="s">
        <v>68</v>
      </c>
      <c r="D157" s="13" t="s">
        <v>10</v>
      </c>
      <c r="E157" s="86">
        <v>6840000000</v>
      </c>
      <c r="F157" s="13"/>
      <c r="G157" s="13"/>
      <c r="H157" s="14">
        <f>H158</f>
        <v>185</v>
      </c>
      <c r="I157" s="14">
        <f>I158</f>
        <v>185</v>
      </c>
    </row>
    <row r="158" spans="1:9" ht="21.75" customHeight="1">
      <c r="A158" s="102" t="s">
        <v>11</v>
      </c>
      <c r="B158" s="96"/>
      <c r="C158" s="26" t="s">
        <v>68</v>
      </c>
      <c r="D158" s="26" t="s">
        <v>10</v>
      </c>
      <c r="E158" s="13" t="s">
        <v>207</v>
      </c>
      <c r="F158" s="26"/>
      <c r="G158" s="26"/>
      <c r="H158" s="88">
        <f>H159</f>
        <v>185</v>
      </c>
      <c r="I158" s="88">
        <f>I159</f>
        <v>185</v>
      </c>
    </row>
    <row r="159" spans="1:9" ht="21.75" customHeight="1">
      <c r="A159" s="102" t="s">
        <v>70</v>
      </c>
      <c r="B159" s="109"/>
      <c r="C159" s="13" t="s">
        <v>68</v>
      </c>
      <c r="D159" s="13" t="s">
        <v>10</v>
      </c>
      <c r="E159" s="13" t="s">
        <v>207</v>
      </c>
      <c r="F159" s="13" t="s">
        <v>106</v>
      </c>
      <c r="G159" s="13"/>
      <c r="H159" s="14">
        <f>SUM(H160)</f>
        <v>185</v>
      </c>
      <c r="I159" s="14">
        <f>SUM(I160)</f>
        <v>185</v>
      </c>
    </row>
    <row r="160" spans="1:9" ht="26.25" customHeight="1">
      <c r="A160" s="33" t="s">
        <v>127</v>
      </c>
      <c r="B160" s="109"/>
      <c r="C160" s="13" t="s">
        <v>68</v>
      </c>
      <c r="D160" s="13" t="s">
        <v>10</v>
      </c>
      <c r="E160" s="13" t="s">
        <v>207</v>
      </c>
      <c r="F160" s="13" t="s">
        <v>126</v>
      </c>
      <c r="G160" s="13"/>
      <c r="H160" s="14">
        <f>H161</f>
        <v>185</v>
      </c>
      <c r="I160" s="14">
        <f>I161</f>
        <v>185</v>
      </c>
    </row>
    <row r="161" spans="1:9" ht="22.5" customHeight="1">
      <c r="A161" s="33" t="s">
        <v>124</v>
      </c>
      <c r="B161" s="109"/>
      <c r="C161" s="13" t="s">
        <v>68</v>
      </c>
      <c r="D161" s="13" t="s">
        <v>10</v>
      </c>
      <c r="E161" s="13" t="s">
        <v>207</v>
      </c>
      <c r="F161" s="13" t="s">
        <v>27</v>
      </c>
      <c r="G161" s="13" t="s">
        <v>29</v>
      </c>
      <c r="H161" s="14">
        <v>185</v>
      </c>
      <c r="I161" s="14">
        <v>185</v>
      </c>
    </row>
    <row r="162" spans="1:9" ht="23.25" customHeight="1">
      <c r="A162" s="102" t="s">
        <v>70</v>
      </c>
      <c r="B162" s="109"/>
      <c r="C162" s="13" t="s">
        <v>68</v>
      </c>
      <c r="D162" s="13" t="s">
        <v>10</v>
      </c>
      <c r="E162" s="13" t="s">
        <v>245</v>
      </c>
      <c r="F162" s="13" t="s">
        <v>106</v>
      </c>
      <c r="G162" s="13" t="s">
        <v>26</v>
      </c>
      <c r="H162" s="14">
        <f>H163</f>
        <v>15</v>
      </c>
      <c r="I162" s="14">
        <f>I163</f>
        <v>15</v>
      </c>
    </row>
    <row r="163" spans="1:9" ht="22.5" customHeight="1">
      <c r="A163" s="33" t="s">
        <v>127</v>
      </c>
      <c r="B163" s="109"/>
      <c r="C163" s="13" t="s">
        <v>68</v>
      </c>
      <c r="D163" s="13" t="s">
        <v>10</v>
      </c>
      <c r="E163" s="13" t="s">
        <v>245</v>
      </c>
      <c r="F163" s="13" t="s">
        <v>126</v>
      </c>
      <c r="G163" s="13" t="s">
        <v>24</v>
      </c>
      <c r="H163" s="14">
        <f>H164</f>
        <v>15</v>
      </c>
      <c r="I163" s="14">
        <f>I164</f>
        <v>15</v>
      </c>
    </row>
    <row r="164" spans="1:9" ht="21.75" customHeight="1">
      <c r="A164" s="33" t="s">
        <v>124</v>
      </c>
      <c r="B164" s="109"/>
      <c r="C164" s="13" t="s">
        <v>68</v>
      </c>
      <c r="D164" s="13" t="s">
        <v>10</v>
      </c>
      <c r="E164" s="13" t="s">
        <v>220</v>
      </c>
      <c r="F164" s="13" t="s">
        <v>27</v>
      </c>
      <c r="G164" s="13"/>
      <c r="H164" s="14">
        <v>15</v>
      </c>
      <c r="I164" s="14">
        <v>15</v>
      </c>
    </row>
    <row r="165" spans="1:9" ht="18" customHeight="1">
      <c r="A165" s="33" t="s">
        <v>71</v>
      </c>
      <c r="B165" s="109"/>
      <c r="C165" s="13" t="s">
        <v>68</v>
      </c>
      <c r="D165" s="13" t="s">
        <v>53</v>
      </c>
      <c r="E165" s="13" t="s">
        <v>153</v>
      </c>
      <c r="F165" s="13"/>
      <c r="G165" s="13"/>
      <c r="H165" s="14">
        <f>H166+H171+H176+H181</f>
        <v>165.6</v>
      </c>
      <c r="I165" s="14">
        <f>I166+I171+I176+I181</f>
        <v>100.3</v>
      </c>
    </row>
    <row r="166" spans="1:9" ht="21.75" customHeight="1" hidden="1">
      <c r="A166" s="33" t="s">
        <v>11</v>
      </c>
      <c r="B166" s="109"/>
      <c r="C166" s="13" t="s">
        <v>68</v>
      </c>
      <c r="D166" s="13" t="s">
        <v>53</v>
      </c>
      <c r="E166" s="13" t="s">
        <v>167</v>
      </c>
      <c r="F166" s="13"/>
      <c r="G166" s="13"/>
      <c r="H166" s="14"/>
      <c r="I166" s="14"/>
    </row>
    <row r="167" spans="1:9" ht="21.75" customHeight="1" hidden="1">
      <c r="A167" s="33" t="s">
        <v>72</v>
      </c>
      <c r="B167" s="109"/>
      <c r="C167" s="13" t="s">
        <v>68</v>
      </c>
      <c r="D167" s="13" t="s">
        <v>53</v>
      </c>
      <c r="E167" s="13" t="s">
        <v>167</v>
      </c>
      <c r="F167" s="13" t="s">
        <v>106</v>
      </c>
      <c r="G167" s="13"/>
      <c r="H167" s="14"/>
      <c r="I167" s="14"/>
    </row>
    <row r="168" spans="1:9" ht="21.75" customHeight="1" hidden="1">
      <c r="A168" s="33" t="s">
        <v>105</v>
      </c>
      <c r="B168" s="109"/>
      <c r="C168" s="13" t="s">
        <v>68</v>
      </c>
      <c r="D168" s="13" t="s">
        <v>53</v>
      </c>
      <c r="E168" s="13" t="s">
        <v>167</v>
      </c>
      <c r="F168" s="13" t="s">
        <v>126</v>
      </c>
      <c r="G168" s="13"/>
      <c r="H168" s="14"/>
      <c r="I168" s="14"/>
    </row>
    <row r="169" spans="1:9" ht="18.75" customHeight="1" hidden="1">
      <c r="A169" s="33" t="s">
        <v>127</v>
      </c>
      <c r="B169" s="109"/>
      <c r="C169" s="13" t="s">
        <v>68</v>
      </c>
      <c r="D169" s="13" t="s">
        <v>53</v>
      </c>
      <c r="E169" s="13" t="s">
        <v>167</v>
      </c>
      <c r="F169" s="13" t="s">
        <v>27</v>
      </c>
      <c r="G169" s="13"/>
      <c r="H169" s="14"/>
      <c r="I169" s="14"/>
    </row>
    <row r="170" spans="1:9" ht="15" customHeight="1" hidden="1">
      <c r="A170" s="33" t="s">
        <v>107</v>
      </c>
      <c r="B170" s="111"/>
      <c r="C170" s="13" t="s">
        <v>68</v>
      </c>
      <c r="D170" s="13" t="s">
        <v>53</v>
      </c>
      <c r="E170" s="13" t="s">
        <v>167</v>
      </c>
      <c r="F170" s="13" t="s">
        <v>27</v>
      </c>
      <c r="G170" s="13" t="s">
        <v>31</v>
      </c>
      <c r="H170" s="14"/>
      <c r="I170" s="14"/>
    </row>
    <row r="171" spans="1:9" ht="21.75" customHeight="1" hidden="1">
      <c r="A171" s="95" t="s">
        <v>30</v>
      </c>
      <c r="B171" s="109"/>
      <c r="C171" s="13" t="s">
        <v>68</v>
      </c>
      <c r="D171" s="13" t="s">
        <v>53</v>
      </c>
      <c r="E171" s="13" t="s">
        <v>168</v>
      </c>
      <c r="F171" s="13"/>
      <c r="G171" s="13"/>
      <c r="H171" s="14">
        <f>H172</f>
        <v>0</v>
      </c>
      <c r="I171" s="14">
        <f>I172</f>
        <v>0</v>
      </c>
    </row>
    <row r="172" spans="1:9" ht="21.75" customHeight="1" hidden="1">
      <c r="A172" s="33" t="s">
        <v>73</v>
      </c>
      <c r="B172" s="109"/>
      <c r="C172" s="13" t="s">
        <v>68</v>
      </c>
      <c r="D172" s="13" t="s">
        <v>53</v>
      </c>
      <c r="E172" s="13" t="s">
        <v>168</v>
      </c>
      <c r="F172" s="13" t="s">
        <v>106</v>
      </c>
      <c r="G172" s="13"/>
      <c r="H172" s="14">
        <f>H174</f>
        <v>0</v>
      </c>
      <c r="I172" s="14">
        <f>I174</f>
        <v>0</v>
      </c>
    </row>
    <row r="173" spans="1:9" ht="21.75" customHeight="1" hidden="1">
      <c r="A173" s="33" t="s">
        <v>105</v>
      </c>
      <c r="B173" s="109"/>
      <c r="C173" s="13" t="s">
        <v>68</v>
      </c>
      <c r="D173" s="13" t="s">
        <v>53</v>
      </c>
      <c r="E173" s="13" t="s">
        <v>168</v>
      </c>
      <c r="F173" s="13" t="s">
        <v>126</v>
      </c>
      <c r="G173" s="13"/>
      <c r="H173" s="14">
        <f>H174</f>
        <v>0</v>
      </c>
      <c r="I173" s="14">
        <f>I174</f>
        <v>0</v>
      </c>
    </row>
    <row r="174" spans="1:9" ht="19.5" customHeight="1" hidden="1">
      <c r="A174" s="33" t="s">
        <v>127</v>
      </c>
      <c r="B174" s="109"/>
      <c r="C174" s="13" t="s">
        <v>68</v>
      </c>
      <c r="D174" s="13" t="s">
        <v>53</v>
      </c>
      <c r="E174" s="13" t="s">
        <v>168</v>
      </c>
      <c r="F174" s="13" t="s">
        <v>27</v>
      </c>
      <c r="G174" s="13"/>
      <c r="H174" s="14">
        <v>0</v>
      </c>
      <c r="I174" s="14">
        <v>0</v>
      </c>
    </row>
    <row r="175" spans="1:9" ht="21.75" customHeight="1" hidden="1">
      <c r="A175" s="33" t="s">
        <v>107</v>
      </c>
      <c r="B175" s="111"/>
      <c r="C175" s="13" t="s">
        <v>68</v>
      </c>
      <c r="D175" s="13" t="s">
        <v>53</v>
      </c>
      <c r="E175" s="13" t="s">
        <v>168</v>
      </c>
      <c r="F175" s="13" t="s">
        <v>27</v>
      </c>
      <c r="G175" s="13" t="s">
        <v>49</v>
      </c>
      <c r="H175" s="14">
        <v>1</v>
      </c>
      <c r="I175" s="14">
        <v>1</v>
      </c>
    </row>
    <row r="176" spans="1:9" ht="21.75" customHeight="1" hidden="1">
      <c r="A176" s="95" t="s">
        <v>48</v>
      </c>
      <c r="B176" s="116"/>
      <c r="C176" s="13" t="s">
        <v>68</v>
      </c>
      <c r="D176" s="13" t="s">
        <v>53</v>
      </c>
      <c r="E176" s="13" t="s">
        <v>186</v>
      </c>
      <c r="F176" s="13"/>
      <c r="G176" s="13"/>
      <c r="H176" s="14">
        <f>H177</f>
        <v>0</v>
      </c>
      <c r="I176" s="14">
        <f>I177</f>
        <v>0</v>
      </c>
    </row>
    <row r="177" spans="1:9" ht="21.75" customHeight="1" hidden="1">
      <c r="A177" s="95" t="s">
        <v>74</v>
      </c>
      <c r="B177" s="109"/>
      <c r="C177" s="13" t="s">
        <v>68</v>
      </c>
      <c r="D177" s="13" t="s">
        <v>53</v>
      </c>
      <c r="E177" s="13" t="s">
        <v>186</v>
      </c>
      <c r="F177" s="13" t="s">
        <v>106</v>
      </c>
      <c r="G177" s="13"/>
      <c r="H177" s="14">
        <f>H179</f>
        <v>0</v>
      </c>
      <c r="I177" s="14">
        <f>I179</f>
        <v>0</v>
      </c>
    </row>
    <row r="178" spans="1:9" ht="21.75" customHeight="1" hidden="1">
      <c r="A178" s="33" t="s">
        <v>105</v>
      </c>
      <c r="B178" s="109"/>
      <c r="C178" s="13" t="s">
        <v>68</v>
      </c>
      <c r="D178" s="13" t="s">
        <v>53</v>
      </c>
      <c r="E178" s="13" t="s">
        <v>186</v>
      </c>
      <c r="F178" s="13" t="s">
        <v>126</v>
      </c>
      <c r="G178" s="13"/>
      <c r="H178" s="14">
        <f>H179</f>
        <v>0</v>
      </c>
      <c r="I178" s="14">
        <f>I179</f>
        <v>0</v>
      </c>
    </row>
    <row r="179" spans="1:9" ht="17.25" customHeight="1" hidden="1">
      <c r="A179" s="33" t="s">
        <v>127</v>
      </c>
      <c r="B179" s="109"/>
      <c r="C179" s="13" t="s">
        <v>68</v>
      </c>
      <c r="D179" s="13" t="s">
        <v>53</v>
      </c>
      <c r="E179" s="13" t="s">
        <v>186</v>
      </c>
      <c r="F179" s="13" t="s">
        <v>27</v>
      </c>
      <c r="G179" s="13"/>
      <c r="H179" s="14">
        <v>0</v>
      </c>
      <c r="I179" s="14">
        <v>0</v>
      </c>
    </row>
    <row r="180" spans="1:9" ht="21.75" customHeight="1" hidden="1">
      <c r="A180" s="33" t="s">
        <v>107</v>
      </c>
      <c r="B180" s="109"/>
      <c r="C180" s="13" t="s">
        <v>68</v>
      </c>
      <c r="D180" s="13" t="s">
        <v>53</v>
      </c>
      <c r="E180" s="13" t="s">
        <v>186</v>
      </c>
      <c r="F180" s="13" t="s">
        <v>27</v>
      </c>
      <c r="G180" s="13" t="s">
        <v>31</v>
      </c>
      <c r="H180" s="14">
        <v>1</v>
      </c>
      <c r="I180" s="14">
        <v>1</v>
      </c>
    </row>
    <row r="181" spans="1:9" ht="21.75" customHeight="1">
      <c r="A181" s="33" t="s">
        <v>30</v>
      </c>
      <c r="B181" s="109"/>
      <c r="C181" s="13" t="s">
        <v>68</v>
      </c>
      <c r="D181" s="13" t="s">
        <v>53</v>
      </c>
      <c r="E181" s="13" t="s">
        <v>169</v>
      </c>
      <c r="F181" s="13"/>
      <c r="G181" s="13"/>
      <c r="H181" s="14">
        <f aca="true" t="shared" si="7" ref="H181:I183">SUM(H182)</f>
        <v>165.6</v>
      </c>
      <c r="I181" s="14">
        <f t="shared" si="7"/>
        <v>100.3</v>
      </c>
    </row>
    <row r="182" spans="1:9" ht="21.75" customHeight="1">
      <c r="A182" s="33" t="s">
        <v>75</v>
      </c>
      <c r="B182" s="109"/>
      <c r="C182" s="13" t="s">
        <v>68</v>
      </c>
      <c r="D182" s="13" t="s">
        <v>53</v>
      </c>
      <c r="E182" s="13" t="s">
        <v>169</v>
      </c>
      <c r="F182" s="13" t="s">
        <v>106</v>
      </c>
      <c r="G182" s="13"/>
      <c r="H182" s="14">
        <f t="shared" si="7"/>
        <v>165.6</v>
      </c>
      <c r="I182" s="14">
        <f t="shared" si="7"/>
        <v>100.3</v>
      </c>
    </row>
    <row r="183" spans="1:9" ht="21.75" customHeight="1">
      <c r="A183" s="33" t="s">
        <v>105</v>
      </c>
      <c r="B183" s="109"/>
      <c r="C183" s="13" t="s">
        <v>68</v>
      </c>
      <c r="D183" s="13" t="s">
        <v>53</v>
      </c>
      <c r="E183" s="13" t="s">
        <v>169</v>
      </c>
      <c r="F183" s="13" t="s">
        <v>126</v>
      </c>
      <c r="G183" s="13"/>
      <c r="H183" s="14">
        <f t="shared" si="7"/>
        <v>165.6</v>
      </c>
      <c r="I183" s="14">
        <f t="shared" si="7"/>
        <v>100.3</v>
      </c>
    </row>
    <row r="184" spans="1:9" ht="15.75" customHeight="1">
      <c r="A184" s="33" t="s">
        <v>127</v>
      </c>
      <c r="B184" s="109"/>
      <c r="C184" s="13" t="s">
        <v>68</v>
      </c>
      <c r="D184" s="13" t="s">
        <v>53</v>
      </c>
      <c r="E184" s="13" t="s">
        <v>169</v>
      </c>
      <c r="F184" s="13" t="s">
        <v>27</v>
      </c>
      <c r="G184" s="13"/>
      <c r="H184" s="14">
        <v>165.6</v>
      </c>
      <c r="I184" s="14">
        <v>100.3</v>
      </c>
    </row>
    <row r="185" spans="1:9" ht="33" customHeight="1" hidden="1">
      <c r="A185" s="33" t="s">
        <v>107</v>
      </c>
      <c r="B185" s="111"/>
      <c r="C185" s="13" t="s">
        <v>68</v>
      </c>
      <c r="D185" s="13" t="s">
        <v>53</v>
      </c>
      <c r="E185" s="13" t="s">
        <v>169</v>
      </c>
      <c r="F185" s="13" t="s">
        <v>27</v>
      </c>
      <c r="G185" s="13" t="s">
        <v>63</v>
      </c>
      <c r="H185" s="14">
        <v>1</v>
      </c>
      <c r="I185" s="14">
        <v>1</v>
      </c>
    </row>
    <row r="186" spans="1:9" ht="26.25" customHeight="1" hidden="1">
      <c r="A186" s="95" t="s">
        <v>76</v>
      </c>
      <c r="B186" s="114"/>
      <c r="C186" s="13" t="s">
        <v>68</v>
      </c>
      <c r="D186" s="13" t="s">
        <v>53</v>
      </c>
      <c r="E186" s="13" t="s">
        <v>169</v>
      </c>
      <c r="F186" s="13" t="s">
        <v>27</v>
      </c>
      <c r="G186" s="13" t="s">
        <v>24</v>
      </c>
      <c r="H186" s="14">
        <v>3</v>
      </c>
      <c r="I186" s="14">
        <v>3</v>
      </c>
    </row>
    <row r="187" spans="1:9" ht="21" customHeight="1" hidden="1">
      <c r="A187" s="102" t="s">
        <v>125</v>
      </c>
      <c r="B187" s="111"/>
      <c r="C187" s="13" t="s">
        <v>68</v>
      </c>
      <c r="D187" s="13" t="s">
        <v>53</v>
      </c>
      <c r="E187" s="13" t="s">
        <v>169</v>
      </c>
      <c r="F187" s="13" t="s">
        <v>27</v>
      </c>
      <c r="G187" s="13" t="s">
        <v>26</v>
      </c>
      <c r="H187" s="14">
        <v>217.2</v>
      </c>
      <c r="I187" s="14">
        <v>217.2</v>
      </c>
    </row>
    <row r="188" spans="1:9" ht="16.5" customHeight="1" hidden="1">
      <c r="A188" s="95" t="s">
        <v>25</v>
      </c>
      <c r="B188" s="111"/>
      <c r="C188" s="13" t="s">
        <v>68</v>
      </c>
      <c r="D188" s="13" t="s">
        <v>53</v>
      </c>
      <c r="E188" s="13" t="s">
        <v>169</v>
      </c>
      <c r="F188" s="13" t="s">
        <v>27</v>
      </c>
      <c r="G188" s="13" t="s">
        <v>49</v>
      </c>
      <c r="H188" s="14">
        <v>70</v>
      </c>
      <c r="I188" s="14">
        <v>70</v>
      </c>
    </row>
    <row r="189" spans="1:9" ht="18.75" customHeight="1" hidden="1">
      <c r="A189" s="95" t="s">
        <v>77</v>
      </c>
      <c r="B189" s="111"/>
      <c r="C189" s="13" t="s">
        <v>68</v>
      </c>
      <c r="D189" s="13" t="s">
        <v>53</v>
      </c>
      <c r="E189" s="13" t="s">
        <v>169</v>
      </c>
      <c r="F189" s="13" t="s">
        <v>27</v>
      </c>
      <c r="G189" s="13" t="s">
        <v>31</v>
      </c>
      <c r="H189" s="14">
        <v>15</v>
      </c>
      <c r="I189" s="14">
        <v>15</v>
      </c>
    </row>
    <row r="190" spans="1:9" ht="21.75" customHeight="1" hidden="1">
      <c r="A190" s="95" t="s">
        <v>30</v>
      </c>
      <c r="B190" s="109"/>
      <c r="C190" s="13" t="s">
        <v>68</v>
      </c>
      <c r="D190" s="13" t="s">
        <v>53</v>
      </c>
      <c r="E190" s="13" t="s">
        <v>169</v>
      </c>
      <c r="F190" s="13" t="s">
        <v>114</v>
      </c>
      <c r="G190" s="13"/>
      <c r="H190" s="14">
        <v>0</v>
      </c>
      <c r="I190" s="14">
        <v>0</v>
      </c>
    </row>
    <row r="191" spans="1:9" ht="3.75" customHeight="1" hidden="1">
      <c r="A191" s="33" t="s">
        <v>116</v>
      </c>
      <c r="B191" s="109"/>
      <c r="C191" s="13" t="s">
        <v>68</v>
      </c>
      <c r="D191" s="13" t="s">
        <v>53</v>
      </c>
      <c r="E191" s="13" t="s">
        <v>169</v>
      </c>
      <c r="F191" s="13" t="s">
        <v>115</v>
      </c>
      <c r="G191" s="13"/>
      <c r="H191" s="14">
        <v>0</v>
      </c>
      <c r="I191" s="14">
        <v>0</v>
      </c>
    </row>
    <row r="192" spans="1:9" ht="21.75" customHeight="1" hidden="1">
      <c r="A192" s="33" t="s">
        <v>117</v>
      </c>
      <c r="B192" s="109"/>
      <c r="C192" s="13" t="s">
        <v>235</v>
      </c>
      <c r="D192" s="13" t="s">
        <v>18</v>
      </c>
      <c r="E192" s="13" t="s">
        <v>169</v>
      </c>
      <c r="F192" s="13" t="s">
        <v>33</v>
      </c>
      <c r="G192" s="13"/>
      <c r="H192" s="14">
        <f>H193</f>
        <v>4</v>
      </c>
      <c r="I192" s="14">
        <f>I193</f>
        <v>4</v>
      </c>
    </row>
    <row r="193" spans="1:9" ht="21.75" customHeight="1" hidden="1">
      <c r="A193" s="33" t="s">
        <v>32</v>
      </c>
      <c r="B193" s="111"/>
      <c r="C193" s="13" t="s">
        <v>39</v>
      </c>
      <c r="D193" s="13" t="s">
        <v>68</v>
      </c>
      <c r="E193" s="13" t="s">
        <v>169</v>
      </c>
      <c r="F193" s="13" t="s">
        <v>33</v>
      </c>
      <c r="G193" s="13" t="s">
        <v>35</v>
      </c>
      <c r="H193" s="14">
        <v>4</v>
      </c>
      <c r="I193" s="14">
        <v>4</v>
      </c>
    </row>
    <row r="194" spans="1:9" ht="39.75" customHeight="1" hidden="1">
      <c r="A194" s="119" t="s">
        <v>234</v>
      </c>
      <c r="B194" s="109"/>
      <c r="C194" s="13" t="s">
        <v>68</v>
      </c>
      <c r="D194" s="13" t="s">
        <v>53</v>
      </c>
      <c r="E194" s="13" t="s">
        <v>236</v>
      </c>
      <c r="F194" s="13"/>
      <c r="G194" s="13"/>
      <c r="H194" s="14">
        <f>H195</f>
        <v>0</v>
      </c>
      <c r="I194" s="14">
        <f>I195</f>
        <v>0</v>
      </c>
    </row>
    <row r="195" spans="1:9" ht="21.75" customHeight="1" hidden="1">
      <c r="A195" s="33" t="s">
        <v>105</v>
      </c>
      <c r="B195" s="109"/>
      <c r="C195" s="13" t="s">
        <v>68</v>
      </c>
      <c r="D195" s="13" t="s">
        <v>53</v>
      </c>
      <c r="E195" s="13" t="s">
        <v>236</v>
      </c>
      <c r="F195" s="13" t="s">
        <v>106</v>
      </c>
      <c r="G195" s="13"/>
      <c r="H195" s="14">
        <f>H196</f>
        <v>0</v>
      </c>
      <c r="I195" s="14">
        <f>I196</f>
        <v>0</v>
      </c>
    </row>
    <row r="196" spans="1:9" ht="24.75" customHeight="1" hidden="1">
      <c r="A196" s="33" t="s">
        <v>127</v>
      </c>
      <c r="B196" s="109"/>
      <c r="C196" s="13" t="s">
        <v>68</v>
      </c>
      <c r="D196" s="13" t="s">
        <v>53</v>
      </c>
      <c r="E196" s="13" t="s">
        <v>236</v>
      </c>
      <c r="F196" s="13" t="s">
        <v>126</v>
      </c>
      <c r="G196" s="13" t="s">
        <v>26</v>
      </c>
      <c r="H196" s="14">
        <v>0</v>
      </c>
      <c r="I196" s="14">
        <v>0</v>
      </c>
    </row>
    <row r="197" spans="1:9" ht="21.75" customHeight="1">
      <c r="A197" s="95" t="s">
        <v>34</v>
      </c>
      <c r="B197" s="109"/>
      <c r="C197" s="13" t="s">
        <v>79</v>
      </c>
      <c r="D197" s="13" t="s">
        <v>129</v>
      </c>
      <c r="E197" s="13"/>
      <c r="F197" s="13"/>
      <c r="G197" s="13"/>
      <c r="H197" s="14">
        <f>H199</f>
        <v>100</v>
      </c>
      <c r="I197" s="14">
        <f>I199</f>
        <v>100</v>
      </c>
    </row>
    <row r="198" spans="1:9" ht="21.75" customHeight="1">
      <c r="A198" s="33" t="s">
        <v>78</v>
      </c>
      <c r="B198" s="109"/>
      <c r="C198" s="13" t="s">
        <v>79</v>
      </c>
      <c r="D198" s="13" t="s">
        <v>8</v>
      </c>
      <c r="E198" s="13"/>
      <c r="F198" s="13"/>
      <c r="G198" s="13"/>
      <c r="H198" s="14">
        <f>H200</f>
        <v>100</v>
      </c>
      <c r="I198" s="14">
        <f>I200</f>
        <v>100</v>
      </c>
    </row>
    <row r="199" spans="1:9" ht="21.75" customHeight="1">
      <c r="A199" s="33" t="s">
        <v>80</v>
      </c>
      <c r="B199" s="117"/>
      <c r="C199" s="13" t="s">
        <v>79</v>
      </c>
      <c r="D199" s="13" t="s">
        <v>8</v>
      </c>
      <c r="E199" s="13" t="s">
        <v>154</v>
      </c>
      <c r="F199" s="13"/>
      <c r="G199" s="13"/>
      <c r="H199" s="14">
        <f>H202</f>
        <v>100</v>
      </c>
      <c r="I199" s="14">
        <f>I202</f>
        <v>100</v>
      </c>
    </row>
    <row r="200" spans="1:9" ht="21.75" customHeight="1">
      <c r="A200" s="102" t="s">
        <v>11</v>
      </c>
      <c r="B200" s="109"/>
      <c r="C200" s="13" t="s">
        <v>79</v>
      </c>
      <c r="D200" s="13" t="s">
        <v>8</v>
      </c>
      <c r="E200" s="13" t="s">
        <v>155</v>
      </c>
      <c r="F200" s="13" t="s">
        <v>106</v>
      </c>
      <c r="G200" s="13"/>
      <c r="H200" s="14">
        <f>H202</f>
        <v>100</v>
      </c>
      <c r="I200" s="14">
        <f>I202</f>
        <v>100</v>
      </c>
    </row>
    <row r="201" spans="1:10" ht="21.75" customHeight="1">
      <c r="A201" s="33" t="s">
        <v>105</v>
      </c>
      <c r="B201" s="109"/>
      <c r="C201" s="13" t="s">
        <v>79</v>
      </c>
      <c r="D201" s="13" t="s">
        <v>8</v>
      </c>
      <c r="E201" s="13" t="s">
        <v>170</v>
      </c>
      <c r="F201" s="13" t="s">
        <v>126</v>
      </c>
      <c r="G201" s="13"/>
      <c r="H201" s="14">
        <f>H202</f>
        <v>100</v>
      </c>
      <c r="I201" s="14">
        <f>I202</f>
        <v>100</v>
      </c>
      <c r="J201" s="97"/>
    </row>
    <row r="202" spans="1:9" ht="18.75" customHeight="1">
      <c r="A202" s="33" t="s">
        <v>127</v>
      </c>
      <c r="B202" s="109"/>
      <c r="C202" s="13" t="s">
        <v>79</v>
      </c>
      <c r="D202" s="13" t="s">
        <v>8</v>
      </c>
      <c r="E202" s="13" t="s">
        <v>170</v>
      </c>
      <c r="F202" s="13" t="s">
        <v>27</v>
      </c>
      <c r="G202" s="13"/>
      <c r="H202" s="14">
        <v>100</v>
      </c>
      <c r="I202" s="14">
        <v>100</v>
      </c>
    </row>
    <row r="203" spans="1:9" ht="21.75" customHeight="1" hidden="1">
      <c r="A203" s="33" t="s">
        <v>107</v>
      </c>
      <c r="B203" s="111"/>
      <c r="C203" s="13" t="s">
        <v>79</v>
      </c>
      <c r="D203" s="13" t="s">
        <v>8</v>
      </c>
      <c r="E203" s="13" t="s">
        <v>170</v>
      </c>
      <c r="F203" s="13" t="s">
        <v>27</v>
      </c>
      <c r="G203" s="13" t="s">
        <v>24</v>
      </c>
      <c r="H203" s="14">
        <v>10</v>
      </c>
      <c r="I203" s="14">
        <v>10</v>
      </c>
    </row>
    <row r="204" spans="1:9" ht="21.75" customHeight="1" hidden="1">
      <c r="A204" s="95" t="s">
        <v>23</v>
      </c>
      <c r="B204" s="111"/>
      <c r="C204" s="13" t="s">
        <v>79</v>
      </c>
      <c r="D204" s="13" t="s">
        <v>8</v>
      </c>
      <c r="E204" s="13" t="s">
        <v>170</v>
      </c>
      <c r="F204" s="13" t="s">
        <v>27</v>
      </c>
      <c r="G204" s="13" t="s">
        <v>31</v>
      </c>
      <c r="H204" s="14">
        <v>18</v>
      </c>
      <c r="I204" s="14">
        <v>18</v>
      </c>
    </row>
    <row r="205" spans="1:9" ht="21.75" customHeight="1">
      <c r="A205" s="95" t="s">
        <v>30</v>
      </c>
      <c r="B205" s="109"/>
      <c r="C205" s="13" t="s">
        <v>60</v>
      </c>
      <c r="D205" s="13" t="s">
        <v>129</v>
      </c>
      <c r="E205" s="13"/>
      <c r="F205" s="13"/>
      <c r="G205" s="13"/>
      <c r="H205" s="14">
        <f aca="true" t="shared" si="8" ref="H205:I211">H206</f>
        <v>538.6</v>
      </c>
      <c r="I205" s="14">
        <f t="shared" si="8"/>
        <v>560.2</v>
      </c>
    </row>
    <row r="206" spans="1:9" ht="21.75" customHeight="1">
      <c r="A206" s="33" t="s">
        <v>81</v>
      </c>
      <c r="B206" s="109"/>
      <c r="C206" s="13" t="s">
        <v>60</v>
      </c>
      <c r="D206" s="13" t="s">
        <v>8</v>
      </c>
      <c r="E206" s="13"/>
      <c r="F206" s="13"/>
      <c r="G206" s="13"/>
      <c r="H206" s="14">
        <f t="shared" si="8"/>
        <v>538.6</v>
      </c>
      <c r="I206" s="14">
        <f t="shared" si="8"/>
        <v>560.2</v>
      </c>
    </row>
    <row r="207" spans="1:9" ht="21.75" customHeight="1">
      <c r="A207" s="33" t="s">
        <v>82</v>
      </c>
      <c r="B207" s="109"/>
      <c r="C207" s="13" t="s">
        <v>60</v>
      </c>
      <c r="D207" s="13" t="s">
        <v>8</v>
      </c>
      <c r="E207" s="13" t="s">
        <v>176</v>
      </c>
      <c r="F207" s="13"/>
      <c r="G207" s="13"/>
      <c r="H207" s="14">
        <f t="shared" si="8"/>
        <v>538.6</v>
      </c>
      <c r="I207" s="14">
        <f t="shared" si="8"/>
        <v>560.2</v>
      </c>
    </row>
    <row r="208" spans="1:9" ht="21.75" customHeight="1">
      <c r="A208" s="33" t="s">
        <v>11</v>
      </c>
      <c r="B208" s="109"/>
      <c r="C208" s="13" t="s">
        <v>60</v>
      </c>
      <c r="D208" s="13" t="s">
        <v>8</v>
      </c>
      <c r="E208" s="13" t="s">
        <v>178</v>
      </c>
      <c r="F208" s="13"/>
      <c r="G208" s="13"/>
      <c r="H208" s="14">
        <f t="shared" si="8"/>
        <v>538.6</v>
      </c>
      <c r="I208" s="14">
        <f t="shared" si="8"/>
        <v>560.2</v>
      </c>
    </row>
    <row r="209" spans="1:9" ht="21.75" customHeight="1">
      <c r="A209" s="33" t="s">
        <v>83</v>
      </c>
      <c r="B209" s="109"/>
      <c r="C209" s="13" t="s">
        <v>60</v>
      </c>
      <c r="D209" s="13" t="s">
        <v>8</v>
      </c>
      <c r="E209" s="13" t="s">
        <v>178</v>
      </c>
      <c r="F209" s="13" t="s">
        <v>108</v>
      </c>
      <c r="G209" s="13"/>
      <c r="H209" s="14">
        <f t="shared" si="8"/>
        <v>538.6</v>
      </c>
      <c r="I209" s="14">
        <f t="shared" si="8"/>
        <v>560.2</v>
      </c>
    </row>
    <row r="210" spans="1:9" ht="19.5" customHeight="1">
      <c r="A210" s="33" t="s">
        <v>109</v>
      </c>
      <c r="B210" s="109"/>
      <c r="C210" s="13" t="s">
        <v>60</v>
      </c>
      <c r="D210" s="13" t="s">
        <v>8</v>
      </c>
      <c r="E210" s="13" t="s">
        <v>178</v>
      </c>
      <c r="F210" s="13" t="s">
        <v>49</v>
      </c>
      <c r="G210" s="13"/>
      <c r="H210" s="14">
        <v>538.6</v>
      </c>
      <c r="I210" s="14">
        <v>560.2</v>
      </c>
    </row>
    <row r="211" spans="1:9" ht="21.75" customHeight="1" hidden="1">
      <c r="A211" s="33" t="s">
        <v>118</v>
      </c>
      <c r="B211" s="109"/>
      <c r="C211" s="13" t="s">
        <v>60</v>
      </c>
      <c r="D211" s="13" t="s">
        <v>8</v>
      </c>
      <c r="E211" s="13" t="s">
        <v>178</v>
      </c>
      <c r="F211" s="13" t="s">
        <v>84</v>
      </c>
      <c r="G211" s="13"/>
      <c r="H211" s="14">
        <f t="shared" si="8"/>
        <v>337.8</v>
      </c>
      <c r="I211" s="14">
        <f t="shared" si="8"/>
        <v>337.8</v>
      </c>
    </row>
    <row r="212" spans="1:9" ht="21.75" customHeight="1" hidden="1">
      <c r="A212" s="33" t="s">
        <v>119</v>
      </c>
      <c r="B212" s="111"/>
      <c r="C212" s="13" t="s">
        <v>60</v>
      </c>
      <c r="D212" s="13" t="s">
        <v>8</v>
      </c>
      <c r="E212" s="13" t="s">
        <v>178</v>
      </c>
      <c r="F212" s="13" t="s">
        <v>84</v>
      </c>
      <c r="G212" s="13" t="s">
        <v>86</v>
      </c>
      <c r="H212" s="14">
        <v>337.8</v>
      </c>
      <c r="I212" s="14">
        <v>337.8</v>
      </c>
    </row>
    <row r="213" spans="1:9" ht="21.75" customHeight="1">
      <c r="A213" s="95" t="s">
        <v>85</v>
      </c>
      <c r="B213" s="109"/>
      <c r="C213" s="13" t="s">
        <v>88</v>
      </c>
      <c r="D213" s="13" t="s">
        <v>129</v>
      </c>
      <c r="E213" s="13"/>
      <c r="F213" s="13"/>
      <c r="G213" s="13"/>
      <c r="H213" s="14">
        <f aca="true" t="shared" si="9" ref="H213:I218">SUM(H214)</f>
        <v>145</v>
      </c>
      <c r="I213" s="14">
        <f t="shared" si="9"/>
        <v>150</v>
      </c>
    </row>
    <row r="214" spans="1:9" ht="21.75" customHeight="1">
      <c r="A214" s="33" t="s">
        <v>87</v>
      </c>
      <c r="B214" s="109"/>
      <c r="C214" s="13" t="s">
        <v>88</v>
      </c>
      <c r="D214" s="13" t="s">
        <v>10</v>
      </c>
      <c r="E214" s="13"/>
      <c r="F214" s="13"/>
      <c r="G214" s="13"/>
      <c r="H214" s="14">
        <f t="shared" si="9"/>
        <v>145</v>
      </c>
      <c r="I214" s="14">
        <f t="shared" si="9"/>
        <v>150</v>
      </c>
    </row>
    <row r="215" spans="1:9" ht="21.75" customHeight="1">
      <c r="A215" s="33" t="s">
        <v>89</v>
      </c>
      <c r="B215" s="109"/>
      <c r="C215" s="13" t="s">
        <v>88</v>
      </c>
      <c r="D215" s="13" t="s">
        <v>10</v>
      </c>
      <c r="E215" s="13" t="s">
        <v>156</v>
      </c>
      <c r="F215" s="13"/>
      <c r="G215" s="13"/>
      <c r="H215" s="14">
        <f t="shared" si="9"/>
        <v>145</v>
      </c>
      <c r="I215" s="14">
        <f t="shared" si="9"/>
        <v>150</v>
      </c>
    </row>
    <row r="216" spans="1:9" ht="21.75" customHeight="1">
      <c r="A216" s="33" t="s">
        <v>11</v>
      </c>
      <c r="B216" s="109"/>
      <c r="C216" s="13" t="s">
        <v>88</v>
      </c>
      <c r="D216" s="13" t="s">
        <v>10</v>
      </c>
      <c r="E216" s="13" t="s">
        <v>171</v>
      </c>
      <c r="F216" s="13"/>
      <c r="G216" s="13"/>
      <c r="H216" s="14">
        <f t="shared" si="9"/>
        <v>145</v>
      </c>
      <c r="I216" s="14">
        <f t="shared" si="9"/>
        <v>150</v>
      </c>
    </row>
    <row r="217" spans="1:9" ht="21.75" customHeight="1">
      <c r="A217" s="33" t="s">
        <v>90</v>
      </c>
      <c r="B217" s="109"/>
      <c r="C217" s="13" t="s">
        <v>88</v>
      </c>
      <c r="D217" s="13" t="s">
        <v>10</v>
      </c>
      <c r="E217" s="13" t="s">
        <v>171</v>
      </c>
      <c r="F217" s="13" t="s">
        <v>106</v>
      </c>
      <c r="G217" s="13"/>
      <c r="H217" s="14">
        <f t="shared" si="9"/>
        <v>145</v>
      </c>
      <c r="I217" s="14">
        <f t="shared" si="9"/>
        <v>150</v>
      </c>
    </row>
    <row r="218" spans="1:9" ht="21.75" customHeight="1">
      <c r="A218" s="33" t="s">
        <v>105</v>
      </c>
      <c r="B218" s="109"/>
      <c r="C218" s="13" t="s">
        <v>88</v>
      </c>
      <c r="D218" s="13" t="s">
        <v>10</v>
      </c>
      <c r="E218" s="13" t="s">
        <v>171</v>
      </c>
      <c r="F218" s="13" t="s">
        <v>126</v>
      </c>
      <c r="G218" s="13"/>
      <c r="H218" s="14">
        <f t="shared" si="9"/>
        <v>145</v>
      </c>
      <c r="I218" s="14">
        <f t="shared" si="9"/>
        <v>150</v>
      </c>
    </row>
    <row r="219" spans="1:9" ht="24.75" customHeight="1">
      <c r="A219" s="33" t="s">
        <v>127</v>
      </c>
      <c r="B219" s="109"/>
      <c r="C219" s="13" t="s">
        <v>88</v>
      </c>
      <c r="D219" s="13" t="s">
        <v>10</v>
      </c>
      <c r="E219" s="13" t="s">
        <v>171</v>
      </c>
      <c r="F219" s="13" t="s">
        <v>27</v>
      </c>
      <c r="G219" s="13"/>
      <c r="H219" s="14">
        <v>145</v>
      </c>
      <c r="I219" s="14">
        <v>150</v>
      </c>
    </row>
    <row r="220" spans="1:9" ht="21.75" customHeight="1" hidden="1" thickBot="1">
      <c r="A220" s="33" t="s">
        <v>107</v>
      </c>
      <c r="B220" s="111"/>
      <c r="C220" s="13" t="s">
        <v>88</v>
      </c>
      <c r="D220" s="13" t="s">
        <v>10</v>
      </c>
      <c r="E220" s="13" t="s">
        <v>171</v>
      </c>
      <c r="F220" s="13" t="s">
        <v>27</v>
      </c>
      <c r="G220" s="13" t="s">
        <v>26</v>
      </c>
      <c r="H220" s="14">
        <v>117.2</v>
      </c>
      <c r="I220" s="14">
        <v>117.2</v>
      </c>
    </row>
    <row r="221" spans="1:9" ht="21.75" customHeight="1" hidden="1" thickBot="1">
      <c r="A221" s="120" t="s">
        <v>25</v>
      </c>
      <c r="B221" s="111"/>
      <c r="C221" s="13" t="s">
        <v>88</v>
      </c>
      <c r="D221" s="13" t="s">
        <v>10</v>
      </c>
      <c r="E221" s="13" t="s">
        <v>171</v>
      </c>
      <c r="F221" s="13" t="s">
        <v>27</v>
      </c>
      <c r="G221" s="13" t="s">
        <v>35</v>
      </c>
      <c r="H221" s="14">
        <v>5</v>
      </c>
      <c r="I221" s="14">
        <v>5</v>
      </c>
    </row>
    <row r="222" spans="1:9" ht="18.75" customHeight="1">
      <c r="A222" s="120" t="s">
        <v>34</v>
      </c>
      <c r="B222" s="109"/>
      <c r="C222" s="13" t="s">
        <v>45</v>
      </c>
      <c r="D222" s="13" t="s">
        <v>129</v>
      </c>
      <c r="E222" s="13"/>
      <c r="F222" s="13"/>
      <c r="G222" s="13"/>
      <c r="H222" s="14">
        <f aca="true" t="shared" si="10" ref="H222:I226">H223</f>
        <v>0</v>
      </c>
      <c r="I222" s="14">
        <f t="shared" si="10"/>
        <v>0</v>
      </c>
    </row>
    <row r="223" spans="1:9" ht="21.75" customHeight="1">
      <c r="A223" s="33" t="s">
        <v>91</v>
      </c>
      <c r="B223" s="109"/>
      <c r="C223" s="13" t="s">
        <v>45</v>
      </c>
      <c r="D223" s="13" t="s">
        <v>8</v>
      </c>
      <c r="E223" s="13"/>
      <c r="F223" s="13"/>
      <c r="G223" s="13"/>
      <c r="H223" s="14">
        <f t="shared" si="10"/>
        <v>0</v>
      </c>
      <c r="I223" s="14">
        <f t="shared" si="10"/>
        <v>0</v>
      </c>
    </row>
    <row r="224" spans="1:9" ht="21.75" customHeight="1">
      <c r="A224" s="33" t="s">
        <v>92</v>
      </c>
      <c r="B224" s="109"/>
      <c r="C224" s="13" t="s">
        <v>45</v>
      </c>
      <c r="D224" s="13" t="s">
        <v>8</v>
      </c>
      <c r="E224" s="85">
        <v>7100000000</v>
      </c>
      <c r="F224" s="13"/>
      <c r="G224" s="13"/>
      <c r="H224" s="14">
        <f t="shared" si="10"/>
        <v>0</v>
      </c>
      <c r="I224" s="14">
        <f t="shared" si="10"/>
        <v>0</v>
      </c>
    </row>
    <row r="225" spans="1:9" ht="21.75" customHeight="1">
      <c r="A225" s="33" t="s">
        <v>93</v>
      </c>
      <c r="B225" s="109"/>
      <c r="C225" s="13" t="s">
        <v>45</v>
      </c>
      <c r="D225" s="13" t="s">
        <v>8</v>
      </c>
      <c r="E225" s="85">
        <v>7110020010</v>
      </c>
      <c r="F225" s="13"/>
      <c r="G225" s="13"/>
      <c r="H225" s="14">
        <f t="shared" si="10"/>
        <v>0</v>
      </c>
      <c r="I225" s="14">
        <f t="shared" si="10"/>
        <v>0</v>
      </c>
    </row>
    <row r="226" spans="1:9" ht="21.75" customHeight="1">
      <c r="A226" s="33" t="s">
        <v>94</v>
      </c>
      <c r="B226" s="109"/>
      <c r="C226" s="13" t="s">
        <v>45</v>
      </c>
      <c r="D226" s="13" t="s">
        <v>8</v>
      </c>
      <c r="E226" s="85">
        <v>7110020010</v>
      </c>
      <c r="F226" s="13" t="s">
        <v>110</v>
      </c>
      <c r="G226" s="13"/>
      <c r="H226" s="14">
        <f t="shared" si="10"/>
        <v>0</v>
      </c>
      <c r="I226" s="14">
        <f t="shared" si="10"/>
        <v>0</v>
      </c>
    </row>
    <row r="227" spans="1:9" ht="19.5" customHeight="1">
      <c r="A227" s="33" t="s">
        <v>111</v>
      </c>
      <c r="B227" s="109"/>
      <c r="C227" s="13" t="s">
        <v>45</v>
      </c>
      <c r="D227" s="13" t="s">
        <v>8</v>
      </c>
      <c r="E227" s="85">
        <v>7110020010</v>
      </c>
      <c r="F227" s="13" t="s">
        <v>219</v>
      </c>
      <c r="G227" s="13"/>
      <c r="H227" s="14">
        <v>0</v>
      </c>
      <c r="I227" s="14">
        <v>0</v>
      </c>
    </row>
    <row r="228" spans="1:9" ht="21.75" customHeight="1" hidden="1">
      <c r="A228" s="33" t="s">
        <v>95</v>
      </c>
      <c r="B228" s="111"/>
      <c r="C228" s="13" t="s">
        <v>45</v>
      </c>
      <c r="D228" s="13" t="s">
        <v>8</v>
      </c>
      <c r="E228" s="85">
        <v>7110020010</v>
      </c>
      <c r="F228" s="13" t="s">
        <v>219</v>
      </c>
      <c r="G228" s="13" t="s">
        <v>98</v>
      </c>
      <c r="H228" s="14">
        <v>0.5</v>
      </c>
      <c r="I228" s="14">
        <v>0.5</v>
      </c>
    </row>
    <row r="229" spans="1:9" ht="21.75" customHeight="1">
      <c r="A229" s="33" t="s">
        <v>99</v>
      </c>
      <c r="B229" s="109"/>
      <c r="C229" s="13"/>
      <c r="D229" s="13"/>
      <c r="E229" s="13"/>
      <c r="F229" s="13"/>
      <c r="G229" s="13"/>
      <c r="H229" s="14">
        <f>H14+H100+H108+H125+H155+H197+H205+H213+H222</f>
        <v>7359.4000000000015</v>
      </c>
      <c r="I229" s="14">
        <f>I14+I100+I108+I125+I155+I197+I205+I213+I222</f>
        <v>7489.5</v>
      </c>
    </row>
    <row r="230" spans="1:9" ht="12">
      <c r="A230" s="103"/>
      <c r="B230" s="104"/>
      <c r="C230" s="105"/>
      <c r="H230" s="41"/>
      <c r="I230" s="41"/>
    </row>
    <row r="231" spans="1:9" ht="10.5" customHeight="1" hidden="1">
      <c r="A231" s="104"/>
      <c r="B231" s="87"/>
      <c r="C231" s="87"/>
      <c r="D231" s="87"/>
      <c r="E231" s="87"/>
      <c r="F231" s="87"/>
      <c r="H231" s="41"/>
      <c r="I231" s="41"/>
    </row>
    <row r="232" spans="1:9" ht="12">
      <c r="A232" s="87" t="s">
        <v>222</v>
      </c>
      <c r="H232" s="41"/>
      <c r="I232" s="41"/>
    </row>
  </sheetData>
  <sheetProtection/>
  <mergeCells count="16">
    <mergeCell ref="A2:I2"/>
    <mergeCell ref="C3:I3"/>
    <mergeCell ref="A4:I4"/>
    <mergeCell ref="G1:H1"/>
    <mergeCell ref="A9:H9"/>
    <mergeCell ref="D7:H7"/>
    <mergeCell ref="A5:I5"/>
    <mergeCell ref="A10:H10"/>
    <mergeCell ref="A8:H8"/>
    <mergeCell ref="D12:D13"/>
    <mergeCell ref="E12:E13"/>
    <mergeCell ref="F12:F13"/>
    <mergeCell ref="G12:G13"/>
    <mergeCell ref="B12:B13"/>
    <mergeCell ref="A12:A13"/>
    <mergeCell ref="C12:C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zoomScalePageLayoutView="0" workbookViewId="0" topLeftCell="A1">
      <selection activeCell="G193" sqref="G193"/>
    </sheetView>
  </sheetViews>
  <sheetFormatPr defaultColWidth="9.00390625" defaultRowHeight="23.25" customHeight="1"/>
  <cols>
    <col min="1" max="1" width="55.00390625" style="18" customWidth="1"/>
    <col min="2" max="2" width="0.12890625" style="20" hidden="1" customWidth="1"/>
    <col min="3" max="3" width="6.375" style="20" hidden="1" customWidth="1"/>
    <col min="4" max="4" width="14.875" style="51" customWidth="1"/>
    <col min="5" max="5" width="10.875" style="20" customWidth="1"/>
    <col min="6" max="6" width="0.12890625" style="20" customWidth="1"/>
    <col min="7" max="7" width="14.00390625" style="42" customWidth="1"/>
    <col min="8" max="8" width="8.875" style="2" customWidth="1"/>
    <col min="9" max="16384" width="9.125" style="2" customWidth="1"/>
  </cols>
  <sheetData>
    <row r="1" spans="6:7" ht="23.25" customHeight="1">
      <c r="F1" s="136" t="s">
        <v>139</v>
      </c>
      <c r="G1" s="142"/>
    </row>
    <row r="2" spans="1:8" s="1" customFormat="1" ht="23.25" customHeight="1">
      <c r="A2" s="143" t="s">
        <v>216</v>
      </c>
      <c r="B2" s="144"/>
      <c r="C2" s="144"/>
      <c r="D2" s="144"/>
      <c r="E2" s="144"/>
      <c r="F2" s="144"/>
      <c r="G2" s="144"/>
      <c r="H2" s="43"/>
    </row>
    <row r="3" spans="1:8" s="1" customFormat="1" ht="23.25" customHeight="1">
      <c r="A3" s="45"/>
      <c r="B3" s="143" t="s">
        <v>183</v>
      </c>
      <c r="C3" s="143"/>
      <c r="D3" s="143"/>
      <c r="E3" s="143"/>
      <c r="F3" s="143"/>
      <c r="G3" s="143"/>
      <c r="H3" s="43"/>
    </row>
    <row r="4" spans="1:8" s="1" customFormat="1" ht="23.25" customHeight="1">
      <c r="A4" s="135" t="s">
        <v>182</v>
      </c>
      <c r="B4" s="145"/>
      <c r="C4" s="145"/>
      <c r="D4" s="145"/>
      <c r="E4" s="145"/>
      <c r="F4" s="146"/>
      <c r="G4" s="146"/>
      <c r="H4" s="43"/>
    </row>
    <row r="5" spans="1:8" s="1" customFormat="1" ht="23.25" customHeight="1">
      <c r="A5" s="147" t="s">
        <v>210</v>
      </c>
      <c r="B5" s="148"/>
      <c r="C5" s="148"/>
      <c r="D5" s="148"/>
      <c r="E5" s="148"/>
      <c r="F5" s="148"/>
      <c r="G5" s="148"/>
      <c r="H5" s="43"/>
    </row>
    <row r="6" spans="1:7" ht="23.25" customHeight="1">
      <c r="A6" s="47"/>
      <c r="B6" s="47"/>
      <c r="C6" s="47"/>
      <c r="D6" s="52"/>
      <c r="E6" s="47"/>
      <c r="F6" s="47"/>
      <c r="G6" s="47"/>
    </row>
    <row r="7" spans="1:7" s="1" customFormat="1" ht="23.25" customHeight="1">
      <c r="A7" s="22"/>
      <c r="B7" s="23"/>
      <c r="C7" s="138"/>
      <c r="D7" s="149"/>
      <c r="E7" s="149"/>
      <c r="F7" s="149"/>
      <c r="G7" s="149"/>
    </row>
    <row r="8" spans="1:10" s="46" customFormat="1" ht="23.25" customHeight="1">
      <c r="A8" s="150" t="s">
        <v>179</v>
      </c>
      <c r="B8" s="150"/>
      <c r="C8" s="150"/>
      <c r="D8" s="150"/>
      <c r="E8" s="150"/>
      <c r="F8" s="150"/>
      <c r="G8" s="150"/>
      <c r="H8" s="53"/>
      <c r="I8" s="53"/>
      <c r="J8" s="53"/>
    </row>
    <row r="9" spans="1:7" ht="23.25" customHeight="1">
      <c r="A9" s="151" t="s">
        <v>141</v>
      </c>
      <c r="B9" s="151"/>
      <c r="C9" s="151"/>
      <c r="D9" s="151"/>
      <c r="E9" s="151"/>
      <c r="F9" s="151"/>
      <c r="G9" s="151"/>
    </row>
    <row r="10" spans="1:7" ht="23.25" customHeight="1">
      <c r="A10" s="19"/>
      <c r="B10" s="15"/>
      <c r="C10" s="15"/>
      <c r="D10" s="54"/>
      <c r="E10" s="15"/>
      <c r="F10" s="15"/>
      <c r="G10" s="15"/>
    </row>
    <row r="11" spans="1:7" s="3" customFormat="1" ht="23.25" customHeight="1">
      <c r="A11" s="156" t="s">
        <v>1</v>
      </c>
      <c r="B11" s="154" t="s">
        <v>2</v>
      </c>
      <c r="C11" s="158" t="s">
        <v>3</v>
      </c>
      <c r="D11" s="160" t="s">
        <v>137</v>
      </c>
      <c r="E11" s="152" t="s">
        <v>138</v>
      </c>
      <c r="F11" s="154" t="s">
        <v>6</v>
      </c>
      <c r="G11" s="39" t="s">
        <v>128</v>
      </c>
    </row>
    <row r="12" spans="1:7" s="3" customFormat="1" ht="23.25" customHeight="1">
      <c r="A12" s="157"/>
      <c r="B12" s="155"/>
      <c r="C12" s="159"/>
      <c r="D12" s="153"/>
      <c r="E12" s="153"/>
      <c r="F12" s="155"/>
      <c r="G12" s="16" t="s">
        <v>143</v>
      </c>
    </row>
    <row r="13" spans="1:7" ht="23.25" customHeight="1">
      <c r="A13" s="27" t="s">
        <v>7</v>
      </c>
      <c r="B13" s="21" t="s">
        <v>8</v>
      </c>
      <c r="C13" s="21" t="s">
        <v>129</v>
      </c>
      <c r="D13" s="55"/>
      <c r="E13" s="21"/>
      <c r="F13" s="21"/>
      <c r="G13" s="17">
        <f>SUM(G14+G22+G49+G59+G65+G78+G84)</f>
        <v>3104.4300000000003</v>
      </c>
    </row>
    <row r="14" spans="1:7" ht="23.25" customHeight="1">
      <c r="A14" s="27" t="s">
        <v>9</v>
      </c>
      <c r="B14" s="21" t="s">
        <v>8</v>
      </c>
      <c r="C14" s="21" t="s">
        <v>10</v>
      </c>
      <c r="D14" s="55"/>
      <c r="E14" s="21"/>
      <c r="F14" s="21"/>
      <c r="G14" s="17">
        <f>SUM(G17)</f>
        <v>635.63</v>
      </c>
    </row>
    <row r="15" spans="1:7" ht="23.25" customHeight="1">
      <c r="A15" s="139" t="s">
        <v>180</v>
      </c>
      <c r="B15" s="140"/>
      <c r="C15" s="141"/>
      <c r="D15" s="56" t="s">
        <v>217</v>
      </c>
      <c r="E15" s="13"/>
      <c r="F15" s="13"/>
      <c r="G15" s="14">
        <f>SUM(G18)</f>
        <v>635.63</v>
      </c>
    </row>
    <row r="16" spans="1:7" ht="23.25" customHeight="1">
      <c r="A16" s="28" t="s">
        <v>181</v>
      </c>
      <c r="B16" s="13" t="s">
        <v>8</v>
      </c>
      <c r="C16" s="13" t="s">
        <v>10</v>
      </c>
      <c r="D16" s="56" t="s">
        <v>198</v>
      </c>
      <c r="E16" s="13"/>
      <c r="F16" s="13"/>
      <c r="G16" s="14">
        <f>SUM(G19)</f>
        <v>635.63</v>
      </c>
    </row>
    <row r="17" spans="1:7" ht="23.25" customHeight="1">
      <c r="A17" s="28" t="s">
        <v>103</v>
      </c>
      <c r="B17" s="13" t="s">
        <v>8</v>
      </c>
      <c r="C17" s="13" t="s">
        <v>10</v>
      </c>
      <c r="D17" s="56" t="s">
        <v>198</v>
      </c>
      <c r="E17" s="13" t="s">
        <v>102</v>
      </c>
      <c r="F17" s="13"/>
      <c r="G17" s="14">
        <f>SUM(G18)</f>
        <v>635.63</v>
      </c>
    </row>
    <row r="18" spans="1:7" ht="23.25" customHeight="1">
      <c r="A18" s="28" t="s">
        <v>112</v>
      </c>
      <c r="B18" s="13" t="s">
        <v>8</v>
      </c>
      <c r="C18" s="13" t="s">
        <v>10</v>
      </c>
      <c r="D18" s="56" t="s">
        <v>198</v>
      </c>
      <c r="E18" s="13" t="s">
        <v>113</v>
      </c>
      <c r="F18" s="13"/>
      <c r="G18" s="14">
        <f>SUM(G20:G21)</f>
        <v>635.63</v>
      </c>
    </row>
    <row r="19" spans="1:7" ht="23.25" customHeight="1">
      <c r="A19" s="28" t="s">
        <v>104</v>
      </c>
      <c r="B19" s="13" t="s">
        <v>8</v>
      </c>
      <c r="C19" s="13" t="s">
        <v>10</v>
      </c>
      <c r="D19" s="56" t="s">
        <v>198</v>
      </c>
      <c r="E19" s="13" t="s">
        <v>13</v>
      </c>
      <c r="F19" s="13"/>
      <c r="G19" s="14">
        <f>SUM(G20:G21)</f>
        <v>635.63</v>
      </c>
    </row>
    <row r="20" spans="1:7" s="4" customFormat="1" ht="23.25" customHeight="1">
      <c r="A20" s="48" t="s">
        <v>146</v>
      </c>
      <c r="B20" s="24" t="s">
        <v>8</v>
      </c>
      <c r="C20" s="24" t="s">
        <v>10</v>
      </c>
      <c r="D20" s="56" t="s">
        <v>198</v>
      </c>
      <c r="E20" s="24" t="s">
        <v>13</v>
      </c>
      <c r="F20" s="24" t="s">
        <v>15</v>
      </c>
      <c r="G20" s="14">
        <v>488.18</v>
      </c>
    </row>
    <row r="21" spans="1:7" s="4" customFormat="1" ht="23.25" customHeight="1">
      <c r="A21" s="48" t="s">
        <v>147</v>
      </c>
      <c r="B21" s="24" t="s">
        <v>8</v>
      </c>
      <c r="C21" s="24" t="s">
        <v>10</v>
      </c>
      <c r="D21" s="56" t="s">
        <v>198</v>
      </c>
      <c r="E21" s="24" t="s">
        <v>144</v>
      </c>
      <c r="F21" s="24" t="s">
        <v>17</v>
      </c>
      <c r="G21" s="14">
        <v>147.45</v>
      </c>
    </row>
    <row r="22" spans="1:7" ht="23.25" customHeight="1">
      <c r="A22" s="27" t="s">
        <v>100</v>
      </c>
      <c r="B22" s="21" t="s">
        <v>8</v>
      </c>
      <c r="C22" s="21" t="s">
        <v>18</v>
      </c>
      <c r="D22" s="55"/>
      <c r="E22" s="21"/>
      <c r="F22" s="21"/>
      <c r="G22" s="17">
        <f>G23</f>
        <v>2095</v>
      </c>
    </row>
    <row r="23" spans="1:7" ht="23.25" customHeight="1">
      <c r="A23" s="139" t="s">
        <v>184</v>
      </c>
      <c r="B23" s="140"/>
      <c r="C23" s="141"/>
      <c r="D23" s="56" t="s">
        <v>199</v>
      </c>
      <c r="E23" s="13"/>
      <c r="F23" s="13"/>
      <c r="G23" s="14">
        <f>G24</f>
        <v>2095</v>
      </c>
    </row>
    <row r="24" spans="1:7" ht="23.25" customHeight="1">
      <c r="A24" s="28" t="s">
        <v>132</v>
      </c>
      <c r="B24" s="13" t="s">
        <v>8</v>
      </c>
      <c r="C24" s="13" t="s">
        <v>18</v>
      </c>
      <c r="D24" s="56" t="s">
        <v>200</v>
      </c>
      <c r="E24" s="13"/>
      <c r="F24" s="13"/>
      <c r="G24" s="14">
        <f>SUM(G26)</f>
        <v>2095</v>
      </c>
    </row>
    <row r="25" spans="1:7" ht="23.25" customHeight="1">
      <c r="A25" s="28" t="s">
        <v>103</v>
      </c>
      <c r="B25" s="13" t="s">
        <v>8</v>
      </c>
      <c r="C25" s="13" t="s">
        <v>18</v>
      </c>
      <c r="D25" s="56" t="s">
        <v>200</v>
      </c>
      <c r="E25" s="13" t="s">
        <v>102</v>
      </c>
      <c r="F25" s="13"/>
      <c r="G25" s="14">
        <f>SUM(G26)</f>
        <v>2095</v>
      </c>
    </row>
    <row r="26" spans="1:7" ht="23.25" customHeight="1">
      <c r="A26" s="28" t="s">
        <v>112</v>
      </c>
      <c r="B26" s="13" t="s">
        <v>8</v>
      </c>
      <c r="C26" s="13" t="s">
        <v>18</v>
      </c>
      <c r="D26" s="56" t="s">
        <v>200</v>
      </c>
      <c r="E26" s="13" t="s">
        <v>113</v>
      </c>
      <c r="F26" s="13"/>
      <c r="G26" s="14">
        <f>SUM(G27+G31+G41+G45)</f>
        <v>2095</v>
      </c>
    </row>
    <row r="27" spans="1:7" ht="23.25" customHeight="1">
      <c r="A27" s="28" t="s">
        <v>104</v>
      </c>
      <c r="B27" s="13" t="s">
        <v>8</v>
      </c>
      <c r="C27" s="13" t="s">
        <v>18</v>
      </c>
      <c r="D27" s="56" t="s">
        <v>200</v>
      </c>
      <c r="E27" s="13" t="s">
        <v>13</v>
      </c>
      <c r="F27" s="13"/>
      <c r="G27" s="14">
        <f>SUM(G28:G29)</f>
        <v>1816</v>
      </c>
    </row>
    <row r="28" spans="1:7" s="4" customFormat="1" ht="23.25" customHeight="1">
      <c r="A28" s="48" t="s">
        <v>146</v>
      </c>
      <c r="B28" s="24" t="s">
        <v>8</v>
      </c>
      <c r="C28" s="24" t="s">
        <v>18</v>
      </c>
      <c r="D28" s="56" t="s">
        <v>200</v>
      </c>
      <c r="E28" s="24" t="s">
        <v>13</v>
      </c>
      <c r="F28" s="24" t="s">
        <v>15</v>
      </c>
      <c r="G28" s="40">
        <v>1394.4</v>
      </c>
    </row>
    <row r="29" spans="1:7" s="4" customFormat="1" ht="23.25" customHeight="1">
      <c r="A29" s="48" t="s">
        <v>147</v>
      </c>
      <c r="B29" s="24" t="s">
        <v>8</v>
      </c>
      <c r="C29" s="24" t="s">
        <v>18</v>
      </c>
      <c r="D29" s="56" t="s">
        <v>200</v>
      </c>
      <c r="E29" s="24" t="s">
        <v>144</v>
      </c>
      <c r="F29" s="24" t="s">
        <v>17</v>
      </c>
      <c r="G29" s="40">
        <v>421.6</v>
      </c>
    </row>
    <row r="30" spans="1:7" ht="23.25" customHeight="1">
      <c r="A30" s="28" t="s">
        <v>19</v>
      </c>
      <c r="B30" s="13" t="s">
        <v>8</v>
      </c>
      <c r="C30" s="13" t="s">
        <v>18</v>
      </c>
      <c r="D30" s="56" t="s">
        <v>200</v>
      </c>
      <c r="E30" s="13" t="s">
        <v>20</v>
      </c>
      <c r="F30" s="13"/>
      <c r="G30" s="14">
        <v>0</v>
      </c>
    </row>
    <row r="31" spans="1:7" ht="23.25" customHeight="1">
      <c r="A31" s="28" t="s">
        <v>145</v>
      </c>
      <c r="B31" s="13" t="s">
        <v>8</v>
      </c>
      <c r="C31" s="13" t="s">
        <v>18</v>
      </c>
      <c r="D31" s="56" t="s">
        <v>200</v>
      </c>
      <c r="E31" s="13" t="s">
        <v>106</v>
      </c>
      <c r="F31" s="13"/>
      <c r="G31" s="14">
        <f>SUM(G32)</f>
        <v>264</v>
      </c>
    </row>
    <row r="32" spans="1:7" ht="23.25" customHeight="1">
      <c r="A32" s="28" t="s">
        <v>127</v>
      </c>
      <c r="B32" s="13" t="s">
        <v>8</v>
      </c>
      <c r="C32" s="13" t="s">
        <v>18</v>
      </c>
      <c r="D32" s="56" t="s">
        <v>200</v>
      </c>
      <c r="E32" s="13" t="s">
        <v>126</v>
      </c>
      <c r="F32" s="13"/>
      <c r="G32" s="14">
        <v>264</v>
      </c>
    </row>
    <row r="33" spans="1:7" s="4" customFormat="1" ht="23.25" customHeight="1">
      <c r="A33" s="28" t="s">
        <v>107</v>
      </c>
      <c r="B33" s="13" t="s">
        <v>8</v>
      </c>
      <c r="C33" s="13" t="s">
        <v>18</v>
      </c>
      <c r="D33" s="56" t="s">
        <v>200</v>
      </c>
      <c r="E33" s="13" t="s">
        <v>27</v>
      </c>
      <c r="F33" s="13"/>
      <c r="G33" s="14">
        <f>SUM(G34:G40)</f>
        <v>264</v>
      </c>
    </row>
    <row r="34" spans="1:7" s="4" customFormat="1" ht="23.25" customHeight="1">
      <c r="A34" s="37" t="s">
        <v>21</v>
      </c>
      <c r="B34" s="24" t="s">
        <v>8</v>
      </c>
      <c r="C34" s="24" t="s">
        <v>18</v>
      </c>
      <c r="D34" s="56" t="s">
        <v>200</v>
      </c>
      <c r="E34" s="24" t="s">
        <v>27</v>
      </c>
      <c r="F34" s="24" t="s">
        <v>22</v>
      </c>
      <c r="G34" s="40">
        <v>33</v>
      </c>
    </row>
    <row r="35" spans="1:7" s="4" customFormat="1" ht="23.25" customHeight="1">
      <c r="A35" s="37" t="s">
        <v>28</v>
      </c>
      <c r="B35" s="24" t="s">
        <v>8</v>
      </c>
      <c r="C35" s="24" t="s">
        <v>18</v>
      </c>
      <c r="D35" s="56" t="s">
        <v>200</v>
      </c>
      <c r="E35" s="24" t="s">
        <v>27</v>
      </c>
      <c r="F35" s="24" t="s">
        <v>29</v>
      </c>
      <c r="G35" s="40">
        <v>20</v>
      </c>
    </row>
    <row r="36" spans="1:7" s="4" customFormat="1" ht="23.25" customHeight="1">
      <c r="A36" s="37" t="s">
        <v>23</v>
      </c>
      <c r="B36" s="24" t="s">
        <v>8</v>
      </c>
      <c r="C36" s="24" t="s">
        <v>18</v>
      </c>
      <c r="D36" s="56" t="s">
        <v>200</v>
      </c>
      <c r="E36" s="24" t="s">
        <v>27</v>
      </c>
      <c r="F36" s="24" t="s">
        <v>24</v>
      </c>
      <c r="G36" s="40">
        <v>25</v>
      </c>
    </row>
    <row r="37" spans="1:7" s="4" customFormat="1" ht="23.25" customHeight="1">
      <c r="A37" s="37" t="s">
        <v>25</v>
      </c>
      <c r="B37" s="24" t="s">
        <v>8</v>
      </c>
      <c r="C37" s="24" t="s">
        <v>18</v>
      </c>
      <c r="D37" s="56" t="s">
        <v>200</v>
      </c>
      <c r="E37" s="24" t="s">
        <v>27</v>
      </c>
      <c r="F37" s="24" t="s">
        <v>26</v>
      </c>
      <c r="G37" s="40">
        <v>26</v>
      </c>
    </row>
    <row r="38" spans="1:7" s="4" customFormat="1" ht="23.25" customHeight="1">
      <c r="A38" s="36" t="s">
        <v>34</v>
      </c>
      <c r="B38" s="24" t="s">
        <v>8</v>
      </c>
      <c r="C38" s="24" t="s">
        <v>18</v>
      </c>
      <c r="D38" s="56" t="s">
        <v>200</v>
      </c>
      <c r="E38" s="24" t="s">
        <v>27</v>
      </c>
      <c r="F38" s="24" t="s">
        <v>35</v>
      </c>
      <c r="G38" s="40">
        <v>0</v>
      </c>
    </row>
    <row r="39" spans="1:7" s="4" customFormat="1" ht="23.25" customHeight="1">
      <c r="A39" s="36" t="s">
        <v>48</v>
      </c>
      <c r="B39" s="24" t="s">
        <v>8</v>
      </c>
      <c r="C39" s="24" t="s">
        <v>18</v>
      </c>
      <c r="D39" s="56" t="s">
        <v>200</v>
      </c>
      <c r="E39" s="24" t="s">
        <v>27</v>
      </c>
      <c r="F39" s="24" t="s">
        <v>49</v>
      </c>
      <c r="G39" s="40">
        <v>15</v>
      </c>
    </row>
    <row r="40" spans="1:7" ht="23.25" customHeight="1">
      <c r="A40" s="36" t="s">
        <v>30</v>
      </c>
      <c r="B40" s="24" t="s">
        <v>8</v>
      </c>
      <c r="C40" s="24" t="s">
        <v>18</v>
      </c>
      <c r="D40" s="56" t="s">
        <v>200</v>
      </c>
      <c r="E40" s="24" t="s">
        <v>27</v>
      </c>
      <c r="F40" s="24" t="s">
        <v>31</v>
      </c>
      <c r="G40" s="40">
        <v>145</v>
      </c>
    </row>
    <row r="41" spans="1:7" ht="23.25" customHeight="1">
      <c r="A41" s="28" t="s">
        <v>116</v>
      </c>
      <c r="B41" s="13" t="s">
        <v>8</v>
      </c>
      <c r="C41" s="13" t="s">
        <v>18</v>
      </c>
      <c r="D41" s="56" t="s">
        <v>200</v>
      </c>
      <c r="E41" s="13" t="s">
        <v>114</v>
      </c>
      <c r="F41" s="13"/>
      <c r="G41" s="14">
        <f>SUM(G42)</f>
        <v>5</v>
      </c>
    </row>
    <row r="42" spans="1:7" ht="23.25" customHeight="1">
      <c r="A42" s="28" t="s">
        <v>117</v>
      </c>
      <c r="B42" s="13" t="s">
        <v>8</v>
      </c>
      <c r="C42" s="13" t="s">
        <v>18</v>
      </c>
      <c r="D42" s="56" t="s">
        <v>200</v>
      </c>
      <c r="E42" s="13" t="s">
        <v>115</v>
      </c>
      <c r="F42" s="13"/>
      <c r="G42" s="14">
        <f>SUM(G43)</f>
        <v>5</v>
      </c>
    </row>
    <row r="43" spans="1:7" s="4" customFormat="1" ht="23.25" customHeight="1">
      <c r="A43" s="28" t="s">
        <v>32</v>
      </c>
      <c r="B43" s="13" t="s">
        <v>8</v>
      </c>
      <c r="C43" s="13" t="s">
        <v>18</v>
      </c>
      <c r="D43" s="56" t="s">
        <v>200</v>
      </c>
      <c r="E43" s="13" t="s">
        <v>33</v>
      </c>
      <c r="F43" s="13"/>
      <c r="G43" s="14">
        <f>SUM(G44)</f>
        <v>5</v>
      </c>
    </row>
    <row r="44" spans="1:7" ht="23.25" customHeight="1">
      <c r="A44" s="48" t="s">
        <v>34</v>
      </c>
      <c r="B44" s="24" t="s">
        <v>8</v>
      </c>
      <c r="C44" s="24" t="s">
        <v>18</v>
      </c>
      <c r="D44" s="56" t="s">
        <v>200</v>
      </c>
      <c r="E44" s="24" t="s">
        <v>33</v>
      </c>
      <c r="F44" s="24" t="s">
        <v>35</v>
      </c>
      <c r="G44" s="40">
        <v>5</v>
      </c>
    </row>
    <row r="45" spans="1:7" ht="23.25" customHeight="1">
      <c r="A45" s="28" t="s">
        <v>116</v>
      </c>
      <c r="B45" s="13" t="s">
        <v>8</v>
      </c>
      <c r="C45" s="13" t="s">
        <v>18</v>
      </c>
      <c r="D45" s="56" t="s">
        <v>200</v>
      </c>
      <c r="E45" s="13" t="s">
        <v>114</v>
      </c>
      <c r="F45" s="13"/>
      <c r="G45" s="14">
        <f>SUM(G46)</f>
        <v>10</v>
      </c>
    </row>
    <row r="46" spans="1:7" ht="23.25" customHeight="1">
      <c r="A46" s="28" t="s">
        <v>117</v>
      </c>
      <c r="B46" s="13" t="s">
        <v>8</v>
      </c>
      <c r="C46" s="13" t="s">
        <v>18</v>
      </c>
      <c r="D46" s="56" t="s">
        <v>200</v>
      </c>
      <c r="E46" s="13" t="s">
        <v>115</v>
      </c>
      <c r="F46" s="13"/>
      <c r="G46" s="14">
        <f>SUM(G47)</f>
        <v>10</v>
      </c>
    </row>
    <row r="47" spans="1:7" s="4" customFormat="1" ht="23.25" customHeight="1">
      <c r="A47" s="28" t="s">
        <v>36</v>
      </c>
      <c r="B47" s="13" t="s">
        <v>8</v>
      </c>
      <c r="C47" s="13" t="s">
        <v>18</v>
      </c>
      <c r="D47" s="56" t="s">
        <v>200</v>
      </c>
      <c r="E47" s="13" t="s">
        <v>37</v>
      </c>
      <c r="F47" s="13"/>
      <c r="G47" s="14">
        <f>SUM(G48)</f>
        <v>10</v>
      </c>
    </row>
    <row r="48" spans="1:7" s="5" customFormat="1" ht="23.25" customHeight="1">
      <c r="A48" s="48" t="s">
        <v>34</v>
      </c>
      <c r="B48" s="24" t="s">
        <v>8</v>
      </c>
      <c r="C48" s="24" t="s">
        <v>18</v>
      </c>
      <c r="D48" s="56" t="s">
        <v>200</v>
      </c>
      <c r="E48" s="24" t="s">
        <v>37</v>
      </c>
      <c r="F48" s="24" t="s">
        <v>35</v>
      </c>
      <c r="G48" s="40">
        <v>10</v>
      </c>
    </row>
    <row r="49" spans="1:7" ht="23.25" customHeight="1">
      <c r="A49" s="27" t="s">
        <v>38</v>
      </c>
      <c r="B49" s="21" t="s">
        <v>8</v>
      </c>
      <c r="C49" s="21" t="s">
        <v>39</v>
      </c>
      <c r="D49" s="55"/>
      <c r="E49" s="21"/>
      <c r="F49" s="21"/>
      <c r="G49" s="17">
        <f>G50</f>
        <v>137</v>
      </c>
    </row>
    <row r="50" spans="1:7" ht="23.25" customHeight="1">
      <c r="A50" s="28" t="s">
        <v>40</v>
      </c>
      <c r="B50" s="13" t="s">
        <v>8</v>
      </c>
      <c r="C50" s="13" t="s">
        <v>39</v>
      </c>
      <c r="D50" s="57" t="s">
        <v>148</v>
      </c>
      <c r="E50" s="13"/>
      <c r="F50" s="13"/>
      <c r="G50" s="14">
        <f>G51+G55</f>
        <v>137</v>
      </c>
    </row>
    <row r="51" spans="1:7" ht="23.25" customHeight="1">
      <c r="A51" s="28" t="s">
        <v>41</v>
      </c>
      <c r="B51" s="13" t="s">
        <v>8</v>
      </c>
      <c r="C51" s="13" t="s">
        <v>39</v>
      </c>
      <c r="D51" s="57" t="s">
        <v>150</v>
      </c>
      <c r="E51" s="13"/>
      <c r="F51" s="13"/>
      <c r="G51" s="14">
        <f>G52</f>
        <v>77</v>
      </c>
    </row>
    <row r="52" spans="1:7" ht="23.25" customHeight="1">
      <c r="A52" s="28" t="s">
        <v>116</v>
      </c>
      <c r="B52" s="13" t="s">
        <v>8</v>
      </c>
      <c r="C52" s="13" t="s">
        <v>39</v>
      </c>
      <c r="D52" s="57" t="s">
        <v>150</v>
      </c>
      <c r="E52" s="13" t="s">
        <v>114</v>
      </c>
      <c r="F52" s="13"/>
      <c r="G52" s="14">
        <f>G53</f>
        <v>77</v>
      </c>
    </row>
    <row r="53" spans="1:7" s="4" customFormat="1" ht="23.25" customHeight="1">
      <c r="A53" s="44" t="s">
        <v>42</v>
      </c>
      <c r="B53" s="13" t="s">
        <v>8</v>
      </c>
      <c r="C53" s="13" t="s">
        <v>39</v>
      </c>
      <c r="D53" s="57" t="s">
        <v>150</v>
      </c>
      <c r="E53" s="13" t="s">
        <v>43</v>
      </c>
      <c r="F53" s="13"/>
      <c r="G53" s="14">
        <f>G54</f>
        <v>77</v>
      </c>
    </row>
    <row r="54" spans="1:7" ht="23.25" customHeight="1">
      <c r="A54" s="28" t="s">
        <v>120</v>
      </c>
      <c r="B54" s="24" t="s">
        <v>8</v>
      </c>
      <c r="C54" s="24" t="s">
        <v>39</v>
      </c>
      <c r="D54" s="58" t="s">
        <v>150</v>
      </c>
      <c r="E54" s="24" t="s">
        <v>43</v>
      </c>
      <c r="F54" s="24" t="s">
        <v>35</v>
      </c>
      <c r="G54" s="40">
        <v>77</v>
      </c>
    </row>
    <row r="55" spans="1:7" s="4" customFormat="1" ht="23.25" customHeight="1">
      <c r="A55" s="28" t="s">
        <v>120</v>
      </c>
      <c r="B55" s="13" t="s">
        <v>8</v>
      </c>
      <c r="C55" s="13" t="s">
        <v>39</v>
      </c>
      <c r="D55" s="57" t="s">
        <v>149</v>
      </c>
      <c r="E55" s="13"/>
      <c r="F55" s="13"/>
      <c r="G55" s="14">
        <f>SUM(G56)</f>
        <v>60</v>
      </c>
    </row>
    <row r="56" spans="1:7" s="4" customFormat="1" ht="23.25" customHeight="1">
      <c r="A56" s="28" t="s">
        <v>116</v>
      </c>
      <c r="B56" s="13" t="s">
        <v>8</v>
      </c>
      <c r="C56" s="13" t="s">
        <v>39</v>
      </c>
      <c r="D56" s="57" t="s">
        <v>149</v>
      </c>
      <c r="E56" s="13" t="s">
        <v>114</v>
      </c>
      <c r="F56" s="13"/>
      <c r="G56" s="14">
        <f>SUM(G57)</f>
        <v>60</v>
      </c>
    </row>
    <row r="57" spans="1:7" ht="23.25" customHeight="1">
      <c r="A57" s="28" t="s">
        <v>42</v>
      </c>
      <c r="B57" s="13" t="s">
        <v>8</v>
      </c>
      <c r="C57" s="13" t="s">
        <v>39</v>
      </c>
      <c r="D57" s="57" t="s">
        <v>149</v>
      </c>
      <c r="E57" s="13" t="s">
        <v>43</v>
      </c>
      <c r="F57" s="13"/>
      <c r="G57" s="14">
        <v>60</v>
      </c>
    </row>
    <row r="58" spans="1:7" s="8" customFormat="1" ht="23.25" customHeight="1">
      <c r="A58" s="59" t="s">
        <v>41</v>
      </c>
      <c r="B58" s="24"/>
      <c r="C58" s="24"/>
      <c r="D58" s="58" t="s">
        <v>149</v>
      </c>
      <c r="E58" s="24" t="s">
        <v>43</v>
      </c>
      <c r="F58" s="24" t="s">
        <v>35</v>
      </c>
      <c r="G58" s="40">
        <v>60</v>
      </c>
    </row>
    <row r="59" spans="1:7" s="5" customFormat="1" ht="23.25" customHeight="1">
      <c r="A59" s="60" t="s">
        <v>190</v>
      </c>
      <c r="B59" s="21"/>
      <c r="C59" s="21"/>
      <c r="D59" s="55"/>
      <c r="E59" s="21"/>
      <c r="F59" s="21"/>
      <c r="G59" s="17">
        <f>SUM(G60)</f>
        <v>8</v>
      </c>
    </row>
    <row r="60" spans="1:7" ht="23.25" customHeight="1">
      <c r="A60" s="25" t="s">
        <v>191</v>
      </c>
      <c r="B60" s="13"/>
      <c r="C60" s="13"/>
      <c r="D60" s="57" t="s">
        <v>188</v>
      </c>
      <c r="E60" s="13"/>
      <c r="F60" s="13"/>
      <c r="G60" s="14">
        <f>SUM(G61)</f>
        <v>8</v>
      </c>
    </row>
    <row r="61" spans="1:7" ht="23.25" customHeight="1">
      <c r="A61" s="25" t="s">
        <v>192</v>
      </c>
      <c r="B61" s="13"/>
      <c r="C61" s="13"/>
      <c r="D61" s="57" t="s">
        <v>188</v>
      </c>
      <c r="E61" s="13"/>
      <c r="F61" s="13"/>
      <c r="G61" s="14">
        <f>SUM(G62)</f>
        <v>8</v>
      </c>
    </row>
    <row r="62" spans="1:7" ht="23.25" customHeight="1">
      <c r="A62" s="25" t="s">
        <v>116</v>
      </c>
      <c r="B62" s="13"/>
      <c r="C62" s="13"/>
      <c r="D62" s="57" t="s">
        <v>188</v>
      </c>
      <c r="E62" s="13" t="s">
        <v>114</v>
      </c>
      <c r="F62" s="13"/>
      <c r="G62" s="14">
        <f>SUM(G63)</f>
        <v>8</v>
      </c>
    </row>
    <row r="63" spans="1:7" ht="23.25" customHeight="1">
      <c r="A63" s="25" t="s">
        <v>193</v>
      </c>
      <c r="B63" s="13"/>
      <c r="C63" s="13"/>
      <c r="D63" s="57" t="s">
        <v>188</v>
      </c>
      <c r="E63" s="13" t="s">
        <v>189</v>
      </c>
      <c r="F63" s="13"/>
      <c r="G63" s="14">
        <f>SUM(G64)</f>
        <v>8</v>
      </c>
    </row>
    <row r="64" spans="1:7" s="8" customFormat="1" ht="23.25" customHeight="1">
      <c r="A64" s="48" t="s">
        <v>34</v>
      </c>
      <c r="B64" s="24"/>
      <c r="C64" s="24"/>
      <c r="D64" s="58" t="s">
        <v>188</v>
      </c>
      <c r="E64" s="24" t="s">
        <v>189</v>
      </c>
      <c r="F64" s="24" t="s">
        <v>35</v>
      </c>
      <c r="G64" s="40">
        <v>8</v>
      </c>
    </row>
    <row r="65" spans="1:7" ht="23.25" customHeight="1">
      <c r="A65" s="27" t="s">
        <v>44</v>
      </c>
      <c r="B65" s="21" t="s">
        <v>8</v>
      </c>
      <c r="C65" s="21" t="s">
        <v>45</v>
      </c>
      <c r="D65" s="55"/>
      <c r="E65" s="21"/>
      <c r="F65" s="21"/>
      <c r="G65" s="17">
        <f>SUM(G66+G74)</f>
        <v>188</v>
      </c>
    </row>
    <row r="66" spans="1:7" ht="23.25" customHeight="1">
      <c r="A66" s="28" t="s">
        <v>187</v>
      </c>
      <c r="B66" s="13" t="s">
        <v>8</v>
      </c>
      <c r="C66" s="13" t="s">
        <v>45</v>
      </c>
      <c r="D66" s="61">
        <v>6180000000</v>
      </c>
      <c r="E66" s="13"/>
      <c r="F66" s="13"/>
      <c r="G66" s="14">
        <f>SUM(G67)</f>
        <v>176</v>
      </c>
    </row>
    <row r="67" spans="1:7" ht="23.25" customHeight="1">
      <c r="A67" s="28" t="s">
        <v>46</v>
      </c>
      <c r="B67" s="13"/>
      <c r="C67" s="13"/>
      <c r="D67" s="62">
        <v>6180090000</v>
      </c>
      <c r="E67" s="13"/>
      <c r="F67" s="13"/>
      <c r="G67" s="14">
        <f>SUM(G68)</f>
        <v>176</v>
      </c>
    </row>
    <row r="68" spans="1:7" ht="23.25" customHeight="1">
      <c r="A68" s="28" t="s">
        <v>105</v>
      </c>
      <c r="B68" s="13" t="s">
        <v>8</v>
      </c>
      <c r="C68" s="13" t="s">
        <v>45</v>
      </c>
      <c r="D68" s="62">
        <v>6180090010</v>
      </c>
      <c r="E68" s="13" t="s">
        <v>106</v>
      </c>
      <c r="F68" s="13"/>
      <c r="G68" s="14">
        <f>SUM(G69)</f>
        <v>176</v>
      </c>
    </row>
    <row r="69" spans="1:7" ht="23.25" customHeight="1">
      <c r="A69" s="28" t="s">
        <v>127</v>
      </c>
      <c r="B69" s="13" t="s">
        <v>8</v>
      </c>
      <c r="C69" s="13" t="s">
        <v>45</v>
      </c>
      <c r="D69" s="62">
        <v>6180090010</v>
      </c>
      <c r="E69" s="13" t="s">
        <v>126</v>
      </c>
      <c r="F69" s="13"/>
      <c r="G69" s="14">
        <f>SUM(G70)</f>
        <v>176</v>
      </c>
    </row>
    <row r="70" spans="1:7" ht="23.25" customHeight="1">
      <c r="A70" s="28" t="s">
        <v>107</v>
      </c>
      <c r="B70" s="13"/>
      <c r="C70" s="13"/>
      <c r="D70" s="62">
        <v>6180090010</v>
      </c>
      <c r="E70" s="13" t="s">
        <v>27</v>
      </c>
      <c r="F70" s="13"/>
      <c r="G70" s="14">
        <f>SUM(G71+G72+G73)</f>
        <v>176</v>
      </c>
    </row>
    <row r="71" spans="1:7" s="8" customFormat="1" ht="23.25" customHeight="1">
      <c r="A71" s="63" t="s">
        <v>25</v>
      </c>
      <c r="B71" s="24"/>
      <c r="C71" s="24"/>
      <c r="D71" s="61">
        <v>6180090010</v>
      </c>
      <c r="E71" s="24" t="s">
        <v>27</v>
      </c>
      <c r="F71" s="24" t="s">
        <v>26</v>
      </c>
      <c r="G71" s="40">
        <v>170</v>
      </c>
    </row>
    <row r="72" spans="1:7" s="8" customFormat="1" ht="23.25" customHeight="1">
      <c r="A72" s="63" t="s">
        <v>34</v>
      </c>
      <c r="B72" s="24"/>
      <c r="C72" s="24"/>
      <c r="D72" s="61">
        <v>6180090010</v>
      </c>
      <c r="E72" s="24" t="s">
        <v>27</v>
      </c>
      <c r="F72" s="24" t="s">
        <v>35</v>
      </c>
      <c r="G72" s="40">
        <v>4</v>
      </c>
    </row>
    <row r="73" spans="1:7" s="8" customFormat="1" ht="23.25" customHeight="1">
      <c r="A73" s="8" t="s">
        <v>30</v>
      </c>
      <c r="B73" s="24"/>
      <c r="C73" s="24"/>
      <c r="D73" s="61">
        <v>6180090010</v>
      </c>
      <c r="E73" s="24" t="s">
        <v>27</v>
      </c>
      <c r="F73" s="24" t="s">
        <v>31</v>
      </c>
      <c r="G73" s="40">
        <v>2</v>
      </c>
    </row>
    <row r="74" spans="1:7" ht="23.25" customHeight="1">
      <c r="A74" s="28" t="s">
        <v>116</v>
      </c>
      <c r="B74" s="13" t="s">
        <v>8</v>
      </c>
      <c r="C74" s="13" t="s">
        <v>45</v>
      </c>
      <c r="D74" s="62">
        <v>6180090010</v>
      </c>
      <c r="E74" s="13" t="s">
        <v>114</v>
      </c>
      <c r="F74" s="13"/>
      <c r="G74" s="14">
        <f>SUM(G75)</f>
        <v>12</v>
      </c>
    </row>
    <row r="75" spans="1:7" ht="23.25" customHeight="1">
      <c r="A75" s="28" t="s">
        <v>172</v>
      </c>
      <c r="B75" s="13" t="s">
        <v>8</v>
      </c>
      <c r="C75" s="13" t="s">
        <v>45</v>
      </c>
      <c r="D75" s="62">
        <v>6180090010</v>
      </c>
      <c r="E75" s="13" t="s">
        <v>115</v>
      </c>
      <c r="F75" s="13"/>
      <c r="G75" s="14">
        <f>SUM(G76)</f>
        <v>12</v>
      </c>
    </row>
    <row r="76" spans="1:7" ht="23.25" customHeight="1">
      <c r="A76" s="25" t="s">
        <v>32</v>
      </c>
      <c r="B76" s="13"/>
      <c r="C76" s="13"/>
      <c r="D76" s="62">
        <v>6180090010</v>
      </c>
      <c r="E76" s="13" t="s">
        <v>33</v>
      </c>
      <c r="F76" s="13"/>
      <c r="G76" s="14">
        <f>SUM(G77)</f>
        <v>12</v>
      </c>
    </row>
    <row r="77" spans="1:7" s="8" customFormat="1" ht="23.25" customHeight="1">
      <c r="A77" s="10" t="s">
        <v>34</v>
      </c>
      <c r="B77" s="24"/>
      <c r="C77" s="24"/>
      <c r="D77" s="61">
        <v>6180090010</v>
      </c>
      <c r="E77" s="24" t="s">
        <v>33</v>
      </c>
      <c r="F77" s="24" t="s">
        <v>35</v>
      </c>
      <c r="G77" s="40">
        <v>12</v>
      </c>
    </row>
    <row r="78" spans="1:7" s="7" customFormat="1" ht="23.25" customHeight="1">
      <c r="A78" s="27" t="s">
        <v>47</v>
      </c>
      <c r="B78" s="13" t="s">
        <v>8</v>
      </c>
      <c r="C78" s="13" t="s">
        <v>45</v>
      </c>
      <c r="D78" s="57" t="s">
        <v>157</v>
      </c>
      <c r="E78" s="13"/>
      <c r="F78" s="13"/>
      <c r="G78" s="17">
        <f>G81</f>
        <v>38.8</v>
      </c>
    </row>
    <row r="79" spans="1:7" ht="23.25" customHeight="1">
      <c r="A79" s="28" t="s">
        <v>145</v>
      </c>
      <c r="B79" s="13" t="s">
        <v>8</v>
      </c>
      <c r="C79" s="13" t="s">
        <v>45</v>
      </c>
      <c r="D79" s="57" t="s">
        <v>157</v>
      </c>
      <c r="E79" s="13" t="s">
        <v>106</v>
      </c>
      <c r="F79" s="13"/>
      <c r="G79" s="14">
        <f>SUM(G81)</f>
        <v>38.8</v>
      </c>
    </row>
    <row r="80" spans="1:7" ht="23.25" customHeight="1">
      <c r="A80" s="28" t="s">
        <v>127</v>
      </c>
      <c r="B80" s="13" t="s">
        <v>8</v>
      </c>
      <c r="C80" s="13" t="s">
        <v>45</v>
      </c>
      <c r="D80" s="57" t="s">
        <v>157</v>
      </c>
      <c r="E80" s="13" t="s">
        <v>126</v>
      </c>
      <c r="F80" s="13"/>
      <c r="G80" s="14">
        <f>SUM(G81)</f>
        <v>38.8</v>
      </c>
    </row>
    <row r="81" spans="1:7" ht="23.25" customHeight="1">
      <c r="A81" s="28" t="s">
        <v>107</v>
      </c>
      <c r="B81" s="13" t="s">
        <v>8</v>
      </c>
      <c r="C81" s="13" t="s">
        <v>45</v>
      </c>
      <c r="D81" s="57" t="s">
        <v>157</v>
      </c>
      <c r="E81" s="13" t="s">
        <v>27</v>
      </c>
      <c r="F81" s="13"/>
      <c r="G81" s="14">
        <f>SUM(G82+G83)</f>
        <v>38.8</v>
      </c>
    </row>
    <row r="82" spans="1:7" ht="23.25" customHeight="1">
      <c r="A82" s="59" t="s">
        <v>48</v>
      </c>
      <c r="B82" s="24" t="s">
        <v>8</v>
      </c>
      <c r="C82" s="24" t="s">
        <v>45</v>
      </c>
      <c r="D82" s="58" t="s">
        <v>157</v>
      </c>
      <c r="E82" s="24" t="s">
        <v>27</v>
      </c>
      <c r="F82" s="24" t="s">
        <v>49</v>
      </c>
      <c r="G82" s="40">
        <v>23</v>
      </c>
    </row>
    <row r="83" spans="1:7" ht="23.25" customHeight="1">
      <c r="A83" s="59" t="s">
        <v>30</v>
      </c>
      <c r="B83" s="24"/>
      <c r="C83" s="24"/>
      <c r="D83" s="58" t="s">
        <v>157</v>
      </c>
      <c r="E83" s="24" t="s">
        <v>27</v>
      </c>
      <c r="F83" s="24" t="s">
        <v>31</v>
      </c>
      <c r="G83" s="40">
        <v>15.8</v>
      </c>
    </row>
    <row r="84" spans="1:7" ht="23.25" customHeight="1">
      <c r="A84" s="64" t="s">
        <v>195</v>
      </c>
      <c r="B84" s="24" t="s">
        <v>8</v>
      </c>
      <c r="C84" s="24" t="s">
        <v>45</v>
      </c>
      <c r="D84" s="58"/>
      <c r="E84" s="24"/>
      <c r="F84" s="24"/>
      <c r="G84" s="65">
        <f>SUM(G85+G90)</f>
        <v>2</v>
      </c>
    </row>
    <row r="85" spans="1:7" ht="23.25" customHeight="1">
      <c r="A85" s="66" t="s">
        <v>196</v>
      </c>
      <c r="B85" s="24"/>
      <c r="C85" s="24"/>
      <c r="D85" s="58" t="s">
        <v>197</v>
      </c>
      <c r="E85" s="24"/>
      <c r="F85" s="24"/>
      <c r="G85" s="40">
        <f>SUM(G86)</f>
        <v>1</v>
      </c>
    </row>
    <row r="86" spans="1:7" ht="23.25" customHeight="1">
      <c r="A86" s="67" t="s">
        <v>105</v>
      </c>
      <c r="B86" s="24"/>
      <c r="C86" s="24"/>
      <c r="D86" s="58" t="s">
        <v>158</v>
      </c>
      <c r="E86" s="24" t="s">
        <v>106</v>
      </c>
      <c r="F86" s="24"/>
      <c r="G86" s="40">
        <f>SUM(G87)</f>
        <v>1</v>
      </c>
    </row>
    <row r="87" spans="1:7" ht="23.25" customHeight="1">
      <c r="A87" s="68" t="s">
        <v>127</v>
      </c>
      <c r="B87" s="24"/>
      <c r="C87" s="24"/>
      <c r="D87" s="58" t="s">
        <v>158</v>
      </c>
      <c r="E87" s="24" t="s">
        <v>126</v>
      </c>
      <c r="F87" s="24"/>
      <c r="G87" s="40">
        <f>SUM(G88)</f>
        <v>1</v>
      </c>
    </row>
    <row r="88" spans="1:7" ht="23.25" customHeight="1">
      <c r="A88" s="68" t="s">
        <v>107</v>
      </c>
      <c r="B88" s="24"/>
      <c r="C88" s="24"/>
      <c r="D88" s="58" t="s">
        <v>158</v>
      </c>
      <c r="E88" s="24" t="s">
        <v>27</v>
      </c>
      <c r="F88" s="24"/>
      <c r="G88" s="40">
        <f>SUM(G89)</f>
        <v>1</v>
      </c>
    </row>
    <row r="89" spans="1:7" ht="23.25" customHeight="1">
      <c r="A89" s="69" t="s">
        <v>25</v>
      </c>
      <c r="B89" s="24"/>
      <c r="C89" s="24"/>
      <c r="D89" s="58" t="s">
        <v>158</v>
      </c>
      <c r="E89" s="24" t="s">
        <v>27</v>
      </c>
      <c r="F89" s="24" t="s">
        <v>26</v>
      </c>
      <c r="G89" s="40">
        <v>1</v>
      </c>
    </row>
    <row r="90" spans="1:7" ht="23.25" customHeight="1" thickBot="1">
      <c r="A90" s="70" t="s">
        <v>201</v>
      </c>
      <c r="B90" s="24"/>
      <c r="C90" s="24"/>
      <c r="D90" s="58" t="s">
        <v>159</v>
      </c>
      <c r="E90" s="24"/>
      <c r="F90" s="24"/>
      <c r="G90" s="40">
        <f>SUM(G91)</f>
        <v>1</v>
      </c>
    </row>
    <row r="91" spans="1:7" ht="23.25" customHeight="1" thickBot="1">
      <c r="A91" s="71" t="s">
        <v>105</v>
      </c>
      <c r="B91" s="24"/>
      <c r="C91" s="24"/>
      <c r="D91" s="58" t="s">
        <v>159</v>
      </c>
      <c r="E91" s="24" t="s">
        <v>106</v>
      </c>
      <c r="F91" s="24"/>
      <c r="G91" s="40">
        <f>SUM(G92)</f>
        <v>1</v>
      </c>
    </row>
    <row r="92" spans="1:7" ht="23.25" customHeight="1" thickBot="1">
      <c r="A92" s="72" t="s">
        <v>127</v>
      </c>
      <c r="B92" s="24"/>
      <c r="C92" s="24"/>
      <c r="D92" s="58" t="s">
        <v>159</v>
      </c>
      <c r="E92" s="24" t="s">
        <v>126</v>
      </c>
      <c r="F92" s="24"/>
      <c r="G92" s="40">
        <f>SUM(G93)</f>
        <v>1</v>
      </c>
    </row>
    <row r="93" spans="1:7" ht="23.25" customHeight="1" thickBot="1">
      <c r="A93" s="72" t="s">
        <v>107</v>
      </c>
      <c r="B93" s="24"/>
      <c r="C93" s="24"/>
      <c r="D93" s="58" t="s">
        <v>159</v>
      </c>
      <c r="E93" s="24" t="s">
        <v>27</v>
      </c>
      <c r="F93" s="24"/>
      <c r="G93" s="40">
        <f>SUM(G94)</f>
        <v>1</v>
      </c>
    </row>
    <row r="94" spans="1:7" ht="23.25" customHeight="1">
      <c r="A94" s="69" t="s">
        <v>25</v>
      </c>
      <c r="B94" s="24" t="s">
        <v>8</v>
      </c>
      <c r="C94" s="24" t="s">
        <v>45</v>
      </c>
      <c r="D94" s="58" t="s">
        <v>159</v>
      </c>
      <c r="E94" s="24" t="s">
        <v>27</v>
      </c>
      <c r="F94" s="24" t="s">
        <v>26</v>
      </c>
      <c r="G94" s="40">
        <v>1</v>
      </c>
    </row>
    <row r="95" spans="1:7" ht="23.25" customHeight="1">
      <c r="A95" s="73" t="s">
        <v>51</v>
      </c>
      <c r="B95" s="24"/>
      <c r="C95" s="24"/>
      <c r="D95" s="58"/>
      <c r="E95" s="24"/>
      <c r="F95" s="24"/>
      <c r="G95" s="74">
        <f>G96</f>
        <v>153.1</v>
      </c>
    </row>
    <row r="96" spans="1:7" ht="23.25" customHeight="1">
      <c r="A96" s="28" t="s">
        <v>54</v>
      </c>
      <c r="B96" s="13" t="s">
        <v>10</v>
      </c>
      <c r="C96" s="13" t="s">
        <v>53</v>
      </c>
      <c r="D96" s="57" t="s">
        <v>160</v>
      </c>
      <c r="E96" s="13"/>
      <c r="F96" s="13"/>
      <c r="G96" s="14">
        <f>G97</f>
        <v>153.1</v>
      </c>
    </row>
    <row r="97" spans="1:7" ht="23.25" customHeight="1">
      <c r="A97" s="28" t="s">
        <v>103</v>
      </c>
      <c r="B97" s="13" t="s">
        <v>10</v>
      </c>
      <c r="C97" s="13" t="s">
        <v>53</v>
      </c>
      <c r="D97" s="57" t="s">
        <v>160</v>
      </c>
      <c r="E97" s="13" t="s">
        <v>102</v>
      </c>
      <c r="F97" s="13"/>
      <c r="G97" s="14">
        <f>SUM(G99)</f>
        <v>153.1</v>
      </c>
    </row>
    <row r="98" spans="1:7" ht="23.25" customHeight="1">
      <c r="A98" s="28" t="s">
        <v>112</v>
      </c>
      <c r="B98" s="13" t="s">
        <v>10</v>
      </c>
      <c r="C98" s="13" t="s">
        <v>53</v>
      </c>
      <c r="D98" s="57" t="s">
        <v>160</v>
      </c>
      <c r="E98" s="13" t="s">
        <v>113</v>
      </c>
      <c r="F98" s="13"/>
      <c r="G98" s="14">
        <f>G99</f>
        <v>153.1</v>
      </c>
    </row>
    <row r="99" spans="1:7" s="4" customFormat="1" ht="23.25" customHeight="1">
      <c r="A99" s="28" t="s">
        <v>104</v>
      </c>
      <c r="B99" s="13" t="s">
        <v>10</v>
      </c>
      <c r="C99" s="13" t="s">
        <v>53</v>
      </c>
      <c r="D99" s="57" t="s">
        <v>160</v>
      </c>
      <c r="E99" s="13" t="s">
        <v>13</v>
      </c>
      <c r="F99" s="13"/>
      <c r="G99" s="14">
        <f>SUM(G100:G101)</f>
        <v>153.1</v>
      </c>
    </row>
    <row r="100" spans="1:7" s="8" customFormat="1" ht="23.25" customHeight="1">
      <c r="A100" s="48" t="s">
        <v>146</v>
      </c>
      <c r="B100" s="24" t="s">
        <v>10</v>
      </c>
      <c r="C100" s="24" t="s">
        <v>53</v>
      </c>
      <c r="D100" s="58" t="s">
        <v>160</v>
      </c>
      <c r="E100" s="24" t="s">
        <v>13</v>
      </c>
      <c r="F100" s="24" t="s">
        <v>15</v>
      </c>
      <c r="G100" s="40">
        <v>117.59</v>
      </c>
    </row>
    <row r="101" spans="1:7" ht="23.25" customHeight="1">
      <c r="A101" s="48" t="s">
        <v>147</v>
      </c>
      <c r="B101" s="24" t="s">
        <v>10</v>
      </c>
      <c r="C101" s="24" t="s">
        <v>53</v>
      </c>
      <c r="D101" s="58" t="s">
        <v>160</v>
      </c>
      <c r="E101" s="24" t="s">
        <v>144</v>
      </c>
      <c r="F101" s="24" t="s">
        <v>17</v>
      </c>
      <c r="G101" s="40">
        <v>35.51</v>
      </c>
    </row>
    <row r="102" spans="1:7" ht="23.25" customHeight="1">
      <c r="A102" s="75" t="s">
        <v>55</v>
      </c>
      <c r="B102" s="24"/>
      <c r="C102" s="24"/>
      <c r="D102" s="58"/>
      <c r="E102" s="24"/>
      <c r="F102" s="24"/>
      <c r="G102" s="65">
        <f>G107+G108</f>
        <v>4</v>
      </c>
    </row>
    <row r="103" spans="1:7" ht="23.25" customHeight="1">
      <c r="A103" s="75" t="s">
        <v>56</v>
      </c>
      <c r="B103" s="13"/>
      <c r="C103" s="13"/>
      <c r="D103" s="57" t="s">
        <v>161</v>
      </c>
      <c r="E103" s="13"/>
      <c r="F103" s="13"/>
      <c r="G103" s="14">
        <f>G107+G108</f>
        <v>4</v>
      </c>
    </row>
    <row r="104" spans="1:7" ht="23.25" customHeight="1">
      <c r="A104" s="25" t="s">
        <v>187</v>
      </c>
      <c r="B104" s="13" t="s">
        <v>8</v>
      </c>
      <c r="C104" s="13" t="s">
        <v>45</v>
      </c>
      <c r="D104" s="57" t="s">
        <v>161</v>
      </c>
      <c r="E104" s="13" t="s">
        <v>106</v>
      </c>
      <c r="F104" s="13"/>
      <c r="G104" s="14">
        <f>G107+G108</f>
        <v>4</v>
      </c>
    </row>
    <row r="105" spans="1:7" ht="23.25" customHeight="1">
      <c r="A105" s="18" t="s">
        <v>58</v>
      </c>
      <c r="B105" s="13" t="s">
        <v>8</v>
      </c>
      <c r="C105" s="13" t="s">
        <v>45</v>
      </c>
      <c r="D105" s="57" t="s">
        <v>161</v>
      </c>
      <c r="E105" s="13" t="s">
        <v>126</v>
      </c>
      <c r="F105" s="13"/>
      <c r="G105" s="14">
        <f>G106</f>
        <v>3</v>
      </c>
    </row>
    <row r="106" spans="1:7" ht="23.25" customHeight="1">
      <c r="A106" s="28" t="s">
        <v>107</v>
      </c>
      <c r="B106" s="13" t="s">
        <v>8</v>
      </c>
      <c r="C106" s="13" t="s">
        <v>45</v>
      </c>
      <c r="D106" s="57" t="s">
        <v>161</v>
      </c>
      <c r="E106" s="13" t="s">
        <v>27</v>
      </c>
      <c r="F106" s="13"/>
      <c r="G106" s="14">
        <f>G107</f>
        <v>3</v>
      </c>
    </row>
    <row r="107" spans="1:7" s="4" customFormat="1" ht="23.25" customHeight="1">
      <c r="A107" s="37" t="s">
        <v>25</v>
      </c>
      <c r="B107" s="24" t="s">
        <v>8</v>
      </c>
      <c r="C107" s="24" t="s">
        <v>45</v>
      </c>
      <c r="D107" s="58" t="s">
        <v>161</v>
      </c>
      <c r="E107" s="24" t="s">
        <v>27</v>
      </c>
      <c r="F107" s="24" t="s">
        <v>26</v>
      </c>
      <c r="G107" s="40">
        <v>3</v>
      </c>
    </row>
    <row r="108" spans="1:7" s="4" customFormat="1" ht="23.25" customHeight="1">
      <c r="A108" s="36" t="s">
        <v>30</v>
      </c>
      <c r="B108" s="24"/>
      <c r="C108" s="24"/>
      <c r="D108" s="58" t="s">
        <v>161</v>
      </c>
      <c r="E108" s="24" t="s">
        <v>27</v>
      </c>
      <c r="F108" s="24" t="s">
        <v>31</v>
      </c>
      <c r="G108" s="40">
        <v>1</v>
      </c>
    </row>
    <row r="109" spans="1:7" s="4" customFormat="1" ht="23.25" customHeight="1" thickBot="1">
      <c r="A109" s="76" t="s">
        <v>59</v>
      </c>
      <c r="B109" s="24"/>
      <c r="C109" s="24"/>
      <c r="D109" s="57"/>
      <c r="E109" s="24"/>
      <c r="F109" s="24"/>
      <c r="G109" s="65">
        <f>SUM(G110)</f>
        <v>1</v>
      </c>
    </row>
    <row r="110" spans="1:7" s="4" customFormat="1" ht="23.25" customHeight="1" thickBot="1">
      <c r="A110" s="72" t="s">
        <v>187</v>
      </c>
      <c r="B110" s="24"/>
      <c r="C110" s="24"/>
      <c r="D110" s="57" t="s">
        <v>202</v>
      </c>
      <c r="E110" s="24"/>
      <c r="F110" s="24"/>
      <c r="G110" s="40">
        <f>SUM(G111)</f>
        <v>1</v>
      </c>
    </row>
    <row r="111" spans="1:7" s="4" customFormat="1" ht="23.25" customHeight="1" thickBot="1">
      <c r="A111" s="72" t="s">
        <v>61</v>
      </c>
      <c r="B111" s="24"/>
      <c r="C111" s="24"/>
      <c r="D111" s="57" t="s">
        <v>162</v>
      </c>
      <c r="E111" s="24" t="s">
        <v>106</v>
      </c>
      <c r="F111" s="24"/>
      <c r="G111" s="40">
        <f>SUM(G112)</f>
        <v>1</v>
      </c>
    </row>
    <row r="112" spans="1:7" s="4" customFormat="1" ht="23.25" customHeight="1" thickBot="1">
      <c r="A112" s="72" t="s">
        <v>105</v>
      </c>
      <c r="B112" s="24"/>
      <c r="C112" s="24"/>
      <c r="D112" s="57" t="s">
        <v>203</v>
      </c>
      <c r="E112" s="24" t="s">
        <v>126</v>
      </c>
      <c r="F112" s="24"/>
      <c r="G112" s="40">
        <f>SUM(G113)</f>
        <v>1</v>
      </c>
    </row>
    <row r="113" spans="1:7" s="4" customFormat="1" ht="23.25" customHeight="1" thickBot="1">
      <c r="A113" s="77" t="s">
        <v>25</v>
      </c>
      <c r="B113" s="24"/>
      <c r="C113" s="24"/>
      <c r="D113" s="58" t="s">
        <v>203</v>
      </c>
      <c r="E113" s="24" t="s">
        <v>27</v>
      </c>
      <c r="F113" s="24" t="s">
        <v>26</v>
      </c>
      <c r="G113" s="40">
        <v>1</v>
      </c>
    </row>
    <row r="114" spans="1:7" ht="23.25" customHeight="1">
      <c r="A114" s="30" t="s">
        <v>62</v>
      </c>
      <c r="B114" s="6" t="s">
        <v>18</v>
      </c>
      <c r="C114" s="6" t="s">
        <v>57</v>
      </c>
      <c r="D114" s="6"/>
      <c r="E114" s="6"/>
      <c r="F114" s="6"/>
      <c r="G114" s="65">
        <f>G115</f>
        <v>1190.2200000000003</v>
      </c>
    </row>
    <row r="115" spans="1:7" s="25" customFormat="1" ht="23.25" customHeight="1">
      <c r="A115" s="34" t="s">
        <v>50</v>
      </c>
      <c r="B115" s="35" t="s">
        <v>18</v>
      </c>
      <c r="C115" s="35" t="s">
        <v>57</v>
      </c>
      <c r="D115" s="57" t="s">
        <v>151</v>
      </c>
      <c r="E115" s="13"/>
      <c r="F115" s="13"/>
      <c r="G115" s="14">
        <f>SUM(G129+G124+G119)</f>
        <v>1190.2200000000003</v>
      </c>
    </row>
    <row r="116" spans="1:7" s="25" customFormat="1" ht="23.25" customHeight="1">
      <c r="A116" s="28" t="s">
        <v>121</v>
      </c>
      <c r="B116" s="35" t="s">
        <v>18</v>
      </c>
      <c r="C116" s="35" t="s">
        <v>57</v>
      </c>
      <c r="D116" s="57" t="s">
        <v>163</v>
      </c>
      <c r="E116" s="13"/>
      <c r="F116" s="13"/>
      <c r="G116" s="14">
        <f>SUM(G130+G125+G119)</f>
        <v>1190.2200000000003</v>
      </c>
    </row>
    <row r="117" spans="1:7" s="10" customFormat="1" ht="23.25" customHeight="1">
      <c r="A117" s="28" t="s">
        <v>145</v>
      </c>
      <c r="B117" s="13" t="s">
        <v>18</v>
      </c>
      <c r="C117" s="13" t="s">
        <v>57</v>
      </c>
      <c r="D117" s="57" t="s">
        <v>163</v>
      </c>
      <c r="E117" s="13" t="s">
        <v>106</v>
      </c>
      <c r="F117" s="13"/>
      <c r="G117" s="14">
        <f>SUM(G131+G126+G119)</f>
        <v>1190.2200000000003</v>
      </c>
    </row>
    <row r="118" spans="1:7" ht="23.25" customHeight="1">
      <c r="A118" s="28" t="s">
        <v>127</v>
      </c>
      <c r="B118" s="13" t="s">
        <v>18</v>
      </c>
      <c r="C118" s="13" t="s">
        <v>57</v>
      </c>
      <c r="D118" s="57" t="s">
        <v>163</v>
      </c>
      <c r="E118" s="13" t="s">
        <v>126</v>
      </c>
      <c r="F118" s="13"/>
      <c r="G118" s="14">
        <f>SUM(G132+G127+G119)</f>
        <v>1190.2200000000003</v>
      </c>
    </row>
    <row r="119" spans="1:7" s="7" customFormat="1" ht="23.25" customHeight="1">
      <c r="A119" s="28" t="s">
        <v>107</v>
      </c>
      <c r="B119" s="13" t="s">
        <v>18</v>
      </c>
      <c r="C119" s="13" t="s">
        <v>57</v>
      </c>
      <c r="D119" s="57" t="s">
        <v>163</v>
      </c>
      <c r="E119" s="13" t="s">
        <v>27</v>
      </c>
      <c r="F119" s="13"/>
      <c r="G119" s="14">
        <f>G120+G121+G122+G123</f>
        <v>1058.3200000000002</v>
      </c>
    </row>
    <row r="120" spans="1:7" ht="23.25" customHeight="1">
      <c r="A120" s="49" t="s">
        <v>204</v>
      </c>
      <c r="B120" s="11" t="s">
        <v>18</v>
      </c>
      <c r="C120" s="24" t="s">
        <v>57</v>
      </c>
      <c r="D120" s="57" t="s">
        <v>163</v>
      </c>
      <c r="E120" s="24" t="s">
        <v>27</v>
      </c>
      <c r="F120" s="24" t="s">
        <v>29</v>
      </c>
      <c r="G120" s="40">
        <v>360</v>
      </c>
    </row>
    <row r="121" spans="1:7" s="4" customFormat="1" ht="23.25" customHeight="1" thickBot="1">
      <c r="A121" s="77" t="s">
        <v>205</v>
      </c>
      <c r="B121" s="24" t="s">
        <v>18</v>
      </c>
      <c r="C121" s="24" t="s">
        <v>57</v>
      </c>
      <c r="D121" s="57" t="s">
        <v>163</v>
      </c>
      <c r="E121" s="24" t="s">
        <v>27</v>
      </c>
      <c r="F121" s="24" t="s">
        <v>26</v>
      </c>
      <c r="G121" s="40">
        <v>654.32</v>
      </c>
    </row>
    <row r="122" spans="1:7" ht="23.25" customHeight="1">
      <c r="A122" s="36" t="s">
        <v>48</v>
      </c>
      <c r="B122" s="11" t="s">
        <v>18</v>
      </c>
      <c r="C122" s="24" t="s">
        <v>57</v>
      </c>
      <c r="D122" s="57" t="s">
        <v>163</v>
      </c>
      <c r="E122" s="24" t="s">
        <v>27</v>
      </c>
      <c r="F122" s="24" t="s">
        <v>49</v>
      </c>
      <c r="G122" s="40">
        <v>26</v>
      </c>
    </row>
    <row r="123" spans="1:7" ht="23.25" customHeight="1">
      <c r="A123" s="36" t="s">
        <v>30</v>
      </c>
      <c r="B123" s="11" t="s">
        <v>18</v>
      </c>
      <c r="C123" s="24" t="s">
        <v>57</v>
      </c>
      <c r="D123" s="57" t="s">
        <v>163</v>
      </c>
      <c r="E123" s="24" t="s">
        <v>27</v>
      </c>
      <c r="F123" s="24" t="s">
        <v>31</v>
      </c>
      <c r="G123" s="40">
        <v>18</v>
      </c>
    </row>
    <row r="124" spans="1:7" ht="23.25" customHeight="1">
      <c r="A124" s="33" t="s">
        <v>122</v>
      </c>
      <c r="B124" s="13" t="s">
        <v>18</v>
      </c>
      <c r="C124" s="13" t="s">
        <v>57</v>
      </c>
      <c r="D124" s="57" t="s">
        <v>164</v>
      </c>
      <c r="E124" s="13"/>
      <c r="F124" s="13"/>
      <c r="G124" s="14">
        <f>SUM(G126)</f>
        <v>117.9</v>
      </c>
    </row>
    <row r="125" spans="1:7" s="4" customFormat="1" ht="23.25" customHeight="1">
      <c r="A125" s="28" t="s">
        <v>145</v>
      </c>
      <c r="B125" s="13" t="s">
        <v>18</v>
      </c>
      <c r="C125" s="13" t="s">
        <v>57</v>
      </c>
      <c r="D125" s="57" t="s">
        <v>164</v>
      </c>
      <c r="E125" s="13" t="s">
        <v>106</v>
      </c>
      <c r="F125" s="13"/>
      <c r="G125" s="14">
        <f>SUM(G127)</f>
        <v>117.9</v>
      </c>
    </row>
    <row r="126" spans="1:7" ht="23.25" customHeight="1">
      <c r="A126" s="28" t="s">
        <v>127</v>
      </c>
      <c r="B126" s="13" t="s">
        <v>18</v>
      </c>
      <c r="C126" s="13" t="s">
        <v>57</v>
      </c>
      <c r="D126" s="57" t="s">
        <v>164</v>
      </c>
      <c r="E126" s="13" t="s">
        <v>126</v>
      </c>
      <c r="F126" s="13"/>
      <c r="G126" s="14">
        <f>SUM(G128)</f>
        <v>117.9</v>
      </c>
    </row>
    <row r="127" spans="1:7" ht="23.25" customHeight="1">
      <c r="A127" s="28" t="s">
        <v>107</v>
      </c>
      <c r="B127" s="13" t="s">
        <v>18</v>
      </c>
      <c r="C127" s="13" t="s">
        <v>57</v>
      </c>
      <c r="D127" s="57" t="s">
        <v>164</v>
      </c>
      <c r="E127" s="13" t="s">
        <v>27</v>
      </c>
      <c r="F127" s="13"/>
      <c r="G127" s="14">
        <f>G128</f>
        <v>117.9</v>
      </c>
    </row>
    <row r="128" spans="1:7" ht="23.25" customHeight="1">
      <c r="A128" s="49" t="s">
        <v>125</v>
      </c>
      <c r="B128" s="11" t="s">
        <v>18</v>
      </c>
      <c r="C128" s="24" t="s">
        <v>57</v>
      </c>
      <c r="D128" s="57" t="s">
        <v>164</v>
      </c>
      <c r="E128" s="24" t="s">
        <v>27</v>
      </c>
      <c r="F128" s="24" t="s">
        <v>24</v>
      </c>
      <c r="G128" s="40">
        <v>117.9</v>
      </c>
    </row>
    <row r="129" spans="1:7" ht="23.25" customHeight="1">
      <c r="A129" s="33" t="s">
        <v>123</v>
      </c>
      <c r="B129" s="13" t="s">
        <v>18</v>
      </c>
      <c r="C129" s="13" t="s">
        <v>57</v>
      </c>
      <c r="D129" s="57" t="s">
        <v>165</v>
      </c>
      <c r="E129" s="13"/>
      <c r="F129" s="13"/>
      <c r="G129" s="14">
        <f>SUM(G133)</f>
        <v>14</v>
      </c>
    </row>
    <row r="130" spans="1:7" s="4" customFormat="1" ht="23.25" customHeight="1">
      <c r="A130" s="28" t="s">
        <v>145</v>
      </c>
      <c r="B130" s="13" t="s">
        <v>18</v>
      </c>
      <c r="C130" s="13" t="s">
        <v>57</v>
      </c>
      <c r="D130" s="57" t="s">
        <v>165</v>
      </c>
      <c r="E130" s="13" t="s">
        <v>106</v>
      </c>
      <c r="F130" s="13"/>
      <c r="G130" s="14">
        <f>G131</f>
        <v>14</v>
      </c>
    </row>
    <row r="131" spans="1:7" s="12" customFormat="1" ht="23.25" customHeight="1">
      <c r="A131" s="28" t="s">
        <v>127</v>
      </c>
      <c r="B131" s="13" t="s">
        <v>18</v>
      </c>
      <c r="C131" s="13" t="s">
        <v>57</v>
      </c>
      <c r="D131" s="57" t="s">
        <v>165</v>
      </c>
      <c r="E131" s="13" t="s">
        <v>126</v>
      </c>
      <c r="F131" s="13"/>
      <c r="G131" s="14">
        <f>G132</f>
        <v>14</v>
      </c>
    </row>
    <row r="132" spans="1:7" s="9" customFormat="1" ht="23.25" customHeight="1">
      <c r="A132" s="28" t="s">
        <v>107</v>
      </c>
      <c r="B132" s="13" t="s">
        <v>18</v>
      </c>
      <c r="C132" s="13" t="s">
        <v>57</v>
      </c>
      <c r="D132" s="57" t="s">
        <v>165</v>
      </c>
      <c r="E132" s="13" t="s">
        <v>27</v>
      </c>
      <c r="F132" s="13"/>
      <c r="G132" s="14">
        <f>G133</f>
        <v>14</v>
      </c>
    </row>
    <row r="133" spans="1:7" s="9" customFormat="1" ht="23.25" customHeight="1">
      <c r="A133" s="49" t="s">
        <v>124</v>
      </c>
      <c r="B133" s="11" t="s">
        <v>18</v>
      </c>
      <c r="C133" s="24" t="s">
        <v>57</v>
      </c>
      <c r="D133" s="57" t="s">
        <v>165</v>
      </c>
      <c r="E133" s="24" t="s">
        <v>27</v>
      </c>
      <c r="F133" s="24" t="s">
        <v>26</v>
      </c>
      <c r="G133" s="40">
        <v>14</v>
      </c>
    </row>
    <row r="134" spans="1:7" s="9" customFormat="1" ht="23.25" customHeight="1">
      <c r="A134" s="50" t="s">
        <v>64</v>
      </c>
      <c r="B134" s="11" t="s">
        <v>18</v>
      </c>
      <c r="C134" s="11" t="s">
        <v>65</v>
      </c>
      <c r="D134" s="6"/>
      <c r="E134" s="11"/>
      <c r="F134" s="11"/>
      <c r="G134" s="74">
        <f aca="true" t="shared" si="0" ref="G134:G139">G135</f>
        <v>10</v>
      </c>
    </row>
    <row r="135" spans="1:7" s="9" customFormat="1" ht="23.25" customHeight="1">
      <c r="A135" s="78" t="s">
        <v>11</v>
      </c>
      <c r="B135" s="13" t="s">
        <v>18</v>
      </c>
      <c r="C135" s="13" t="s">
        <v>65</v>
      </c>
      <c r="D135" s="57" t="s">
        <v>152</v>
      </c>
      <c r="E135" s="13"/>
      <c r="F135" s="13"/>
      <c r="G135" s="14">
        <f t="shared" si="0"/>
        <v>10</v>
      </c>
    </row>
    <row r="136" spans="1:7" s="4" customFormat="1" ht="23.25" customHeight="1">
      <c r="A136" s="31" t="s">
        <v>66</v>
      </c>
      <c r="B136" s="13" t="s">
        <v>18</v>
      </c>
      <c r="C136" s="13" t="s">
        <v>65</v>
      </c>
      <c r="D136" s="57" t="s">
        <v>166</v>
      </c>
      <c r="E136" s="13"/>
      <c r="F136" s="13"/>
      <c r="G136" s="14">
        <f t="shared" si="0"/>
        <v>10</v>
      </c>
    </row>
    <row r="137" spans="1:7" ht="23.25" customHeight="1">
      <c r="A137" s="28" t="s">
        <v>145</v>
      </c>
      <c r="B137" s="13" t="s">
        <v>18</v>
      </c>
      <c r="C137" s="13" t="s">
        <v>65</v>
      </c>
      <c r="D137" s="57" t="s">
        <v>166</v>
      </c>
      <c r="E137" s="13" t="s">
        <v>106</v>
      </c>
      <c r="F137" s="13"/>
      <c r="G137" s="14">
        <f t="shared" si="0"/>
        <v>10</v>
      </c>
    </row>
    <row r="138" spans="1:7" ht="23.25" customHeight="1">
      <c r="A138" s="28" t="s">
        <v>127</v>
      </c>
      <c r="B138" s="13" t="s">
        <v>18</v>
      </c>
      <c r="C138" s="13" t="s">
        <v>65</v>
      </c>
      <c r="D138" s="57" t="s">
        <v>166</v>
      </c>
      <c r="E138" s="13" t="s">
        <v>126</v>
      </c>
      <c r="F138" s="13"/>
      <c r="G138" s="14">
        <f t="shared" si="0"/>
        <v>10</v>
      </c>
    </row>
    <row r="139" spans="1:7" ht="23.25" customHeight="1">
      <c r="A139" s="28" t="s">
        <v>107</v>
      </c>
      <c r="B139" s="13" t="s">
        <v>18</v>
      </c>
      <c r="C139" s="13" t="s">
        <v>65</v>
      </c>
      <c r="D139" s="57" t="s">
        <v>166</v>
      </c>
      <c r="E139" s="13" t="s">
        <v>27</v>
      </c>
      <c r="F139" s="13"/>
      <c r="G139" s="14">
        <f t="shared" si="0"/>
        <v>10</v>
      </c>
    </row>
    <row r="140" spans="1:7" s="4" customFormat="1" ht="23.25" customHeight="1">
      <c r="A140" s="49" t="s">
        <v>124</v>
      </c>
      <c r="B140" s="24" t="s">
        <v>18</v>
      </c>
      <c r="C140" s="24" t="s">
        <v>65</v>
      </c>
      <c r="D140" s="58" t="s">
        <v>166</v>
      </c>
      <c r="E140" s="24" t="s">
        <v>27</v>
      </c>
      <c r="F140" s="24" t="s">
        <v>26</v>
      </c>
      <c r="G140" s="40">
        <v>10</v>
      </c>
    </row>
    <row r="141" spans="1:7" ht="23.25" customHeight="1">
      <c r="A141" s="27" t="s">
        <v>67</v>
      </c>
      <c r="B141" s="21" t="s">
        <v>68</v>
      </c>
      <c r="C141" s="21" t="s">
        <v>129</v>
      </c>
      <c r="D141" s="55"/>
      <c r="E141" s="21"/>
      <c r="F141" s="21"/>
      <c r="G141" s="74">
        <f>SUM(G142)</f>
        <v>20</v>
      </c>
    </row>
    <row r="142" spans="1:7" ht="23.25" customHeight="1">
      <c r="A142" s="79" t="s">
        <v>206</v>
      </c>
      <c r="B142" s="13" t="s">
        <v>68</v>
      </c>
      <c r="C142" s="13" t="s">
        <v>10</v>
      </c>
      <c r="D142" s="58" t="s">
        <v>151</v>
      </c>
      <c r="E142" s="13"/>
      <c r="F142" s="13"/>
      <c r="G142" s="14">
        <f>SUM(G143)</f>
        <v>20</v>
      </c>
    </row>
    <row r="143" spans="1:7" s="4" customFormat="1" ht="23.25" customHeight="1">
      <c r="A143" s="80" t="s">
        <v>173</v>
      </c>
      <c r="B143" s="26" t="s">
        <v>68</v>
      </c>
      <c r="C143" s="26" t="s">
        <v>10</v>
      </c>
      <c r="D143" s="58" t="s">
        <v>208</v>
      </c>
      <c r="E143" s="26"/>
      <c r="F143" s="26"/>
      <c r="G143" s="14">
        <f>SUM(G144)</f>
        <v>20</v>
      </c>
    </row>
    <row r="144" spans="1:7" ht="23.25" customHeight="1">
      <c r="A144" s="18" t="s">
        <v>105</v>
      </c>
      <c r="B144" s="13" t="s">
        <v>68</v>
      </c>
      <c r="C144" s="13" t="s">
        <v>10</v>
      </c>
      <c r="D144" s="58" t="s">
        <v>207</v>
      </c>
      <c r="E144" s="26" t="s">
        <v>106</v>
      </c>
      <c r="F144" s="13"/>
      <c r="G144" s="14">
        <f>SUM(G145)</f>
        <v>20</v>
      </c>
    </row>
    <row r="145" spans="1:7" ht="23.25" customHeight="1">
      <c r="A145" s="18" t="s">
        <v>127</v>
      </c>
      <c r="B145" s="13"/>
      <c r="C145" s="13"/>
      <c r="D145" s="58" t="s">
        <v>207</v>
      </c>
      <c r="E145" s="26" t="s">
        <v>126</v>
      </c>
      <c r="F145" s="13"/>
      <c r="G145" s="14">
        <f>SUM(G146)</f>
        <v>20</v>
      </c>
    </row>
    <row r="146" spans="1:9" ht="23.25" customHeight="1">
      <c r="A146" s="18" t="s">
        <v>107</v>
      </c>
      <c r="B146" s="13" t="s">
        <v>68</v>
      </c>
      <c r="C146" s="13" t="s">
        <v>10</v>
      </c>
      <c r="D146" s="58" t="s">
        <v>207</v>
      </c>
      <c r="E146" s="26" t="s">
        <v>27</v>
      </c>
      <c r="F146" s="13"/>
      <c r="G146" s="14">
        <f>SUM(G147:G148)</f>
        <v>20</v>
      </c>
      <c r="I146" s="38"/>
    </row>
    <row r="147" spans="1:7" s="4" customFormat="1" ht="23.25" customHeight="1">
      <c r="A147" s="48" t="s">
        <v>124</v>
      </c>
      <c r="B147" s="24" t="s">
        <v>68</v>
      </c>
      <c r="C147" s="24" t="s">
        <v>10</v>
      </c>
      <c r="D147" s="58" t="s">
        <v>207</v>
      </c>
      <c r="E147" s="26" t="s">
        <v>27</v>
      </c>
      <c r="F147" s="24" t="s">
        <v>26</v>
      </c>
      <c r="G147" s="40">
        <v>10</v>
      </c>
    </row>
    <row r="148" spans="1:7" s="4" customFormat="1" ht="23.25" customHeight="1">
      <c r="A148" s="81" t="s">
        <v>30</v>
      </c>
      <c r="B148" s="24"/>
      <c r="C148" s="24"/>
      <c r="D148" s="58" t="s">
        <v>207</v>
      </c>
      <c r="E148" s="26" t="s">
        <v>27</v>
      </c>
      <c r="F148" s="24" t="s">
        <v>31</v>
      </c>
      <c r="G148" s="40">
        <v>10</v>
      </c>
    </row>
    <row r="149" spans="1:7" ht="23.25" customHeight="1">
      <c r="A149" s="29" t="s">
        <v>71</v>
      </c>
      <c r="B149" s="11" t="s">
        <v>68</v>
      </c>
      <c r="C149" s="11" t="s">
        <v>53</v>
      </c>
      <c r="D149" s="6"/>
      <c r="E149" s="11"/>
      <c r="F149" s="11"/>
      <c r="G149" s="65">
        <f>G150</f>
        <v>151</v>
      </c>
    </row>
    <row r="150" spans="1:7" s="4" customFormat="1" ht="23.25" customHeight="1">
      <c r="A150" s="28" t="s">
        <v>11</v>
      </c>
      <c r="B150" s="13" t="s">
        <v>68</v>
      </c>
      <c r="C150" s="13" t="s">
        <v>53</v>
      </c>
      <c r="D150" s="57" t="s">
        <v>153</v>
      </c>
      <c r="E150" s="13"/>
      <c r="F150" s="13"/>
      <c r="G150" s="14">
        <f>SUM(G151+G156+G161+G166+G175)</f>
        <v>151</v>
      </c>
    </row>
    <row r="151" spans="1:7" ht="23.25" customHeight="1">
      <c r="A151" s="28" t="s">
        <v>72</v>
      </c>
      <c r="B151" s="13" t="s">
        <v>68</v>
      </c>
      <c r="C151" s="13" t="s">
        <v>53</v>
      </c>
      <c r="D151" s="57" t="s">
        <v>167</v>
      </c>
      <c r="E151" s="13"/>
      <c r="F151" s="13"/>
      <c r="G151" s="14">
        <f>G152</f>
        <v>1</v>
      </c>
    </row>
    <row r="152" spans="1:7" ht="23.25" customHeight="1">
      <c r="A152" s="28" t="s">
        <v>145</v>
      </c>
      <c r="B152" s="13" t="s">
        <v>68</v>
      </c>
      <c r="C152" s="13" t="s">
        <v>53</v>
      </c>
      <c r="D152" s="57" t="s">
        <v>167</v>
      </c>
      <c r="E152" s="13" t="s">
        <v>106</v>
      </c>
      <c r="F152" s="13"/>
      <c r="G152" s="14">
        <f>G154</f>
        <v>1</v>
      </c>
    </row>
    <row r="153" spans="1:7" ht="23.25" customHeight="1">
      <c r="A153" s="28" t="s">
        <v>127</v>
      </c>
      <c r="B153" s="13" t="s">
        <v>68</v>
      </c>
      <c r="C153" s="13" t="s">
        <v>53</v>
      </c>
      <c r="D153" s="57" t="s">
        <v>167</v>
      </c>
      <c r="E153" s="13" t="s">
        <v>126</v>
      </c>
      <c r="F153" s="13"/>
      <c r="G153" s="14">
        <f>G154</f>
        <v>1</v>
      </c>
    </row>
    <row r="154" spans="1:7" ht="23.25" customHeight="1">
      <c r="A154" s="28" t="s">
        <v>107</v>
      </c>
      <c r="B154" s="13" t="s">
        <v>68</v>
      </c>
      <c r="C154" s="13" t="s">
        <v>53</v>
      </c>
      <c r="D154" s="57" t="s">
        <v>167</v>
      </c>
      <c r="E154" s="13" t="s">
        <v>27</v>
      </c>
      <c r="F154" s="13"/>
      <c r="G154" s="14">
        <f>SUM(G155)</f>
        <v>1</v>
      </c>
    </row>
    <row r="155" spans="1:7" s="8" customFormat="1" ht="23.25" customHeight="1">
      <c r="A155" s="36" t="s">
        <v>30</v>
      </c>
      <c r="B155" s="24" t="s">
        <v>68</v>
      </c>
      <c r="C155" s="24" t="s">
        <v>53</v>
      </c>
      <c r="D155" s="58" t="s">
        <v>167</v>
      </c>
      <c r="E155" s="24" t="s">
        <v>27</v>
      </c>
      <c r="F155" s="24" t="s">
        <v>31</v>
      </c>
      <c r="G155" s="40">
        <v>1</v>
      </c>
    </row>
    <row r="156" spans="1:7" s="9" customFormat="1" ht="23.25" customHeight="1">
      <c r="A156" s="27" t="s">
        <v>73</v>
      </c>
      <c r="B156" s="13" t="s">
        <v>68</v>
      </c>
      <c r="C156" s="13" t="s">
        <v>53</v>
      </c>
      <c r="D156" s="57"/>
      <c r="E156" s="13"/>
      <c r="F156" s="13"/>
      <c r="G156" s="14">
        <f>SUM(G157)</f>
        <v>1</v>
      </c>
    </row>
    <row r="157" spans="1:7" s="4" customFormat="1" ht="23.25" customHeight="1">
      <c r="A157" s="28" t="s">
        <v>145</v>
      </c>
      <c r="B157" s="13" t="s">
        <v>68</v>
      </c>
      <c r="C157" s="13" t="s">
        <v>53</v>
      </c>
      <c r="D157" s="57" t="s">
        <v>168</v>
      </c>
      <c r="E157" s="13" t="s">
        <v>106</v>
      </c>
      <c r="F157" s="13"/>
      <c r="G157" s="14">
        <f>SUM(G158)</f>
        <v>1</v>
      </c>
    </row>
    <row r="158" spans="1:7" ht="23.25" customHeight="1">
      <c r="A158" s="28" t="s">
        <v>127</v>
      </c>
      <c r="B158" s="13" t="s">
        <v>68</v>
      </c>
      <c r="C158" s="13" t="s">
        <v>53</v>
      </c>
      <c r="D158" s="57" t="s">
        <v>168</v>
      </c>
      <c r="E158" s="13" t="s">
        <v>126</v>
      </c>
      <c r="F158" s="13"/>
      <c r="G158" s="14">
        <f>SUM(G159)</f>
        <v>1</v>
      </c>
    </row>
    <row r="159" spans="1:7" ht="23.25" customHeight="1">
      <c r="A159" s="28" t="s">
        <v>107</v>
      </c>
      <c r="B159" s="13" t="s">
        <v>68</v>
      </c>
      <c r="C159" s="13" t="s">
        <v>53</v>
      </c>
      <c r="D159" s="57" t="s">
        <v>168</v>
      </c>
      <c r="E159" s="13" t="s">
        <v>27</v>
      </c>
      <c r="F159" s="13"/>
      <c r="G159" s="14">
        <f>SUM(G160)</f>
        <v>1</v>
      </c>
    </row>
    <row r="160" spans="1:7" s="8" customFormat="1" ht="23.25" customHeight="1">
      <c r="A160" s="48" t="s">
        <v>48</v>
      </c>
      <c r="B160" s="24"/>
      <c r="C160" s="24"/>
      <c r="D160" s="58" t="s">
        <v>168</v>
      </c>
      <c r="E160" s="24" t="s">
        <v>194</v>
      </c>
      <c r="F160" s="24" t="s">
        <v>49</v>
      </c>
      <c r="G160" s="40">
        <v>1</v>
      </c>
    </row>
    <row r="161" spans="1:7" ht="23.25" customHeight="1">
      <c r="A161" s="27" t="s">
        <v>74</v>
      </c>
      <c r="B161" s="13"/>
      <c r="C161" s="13"/>
      <c r="D161" s="57"/>
      <c r="E161" s="13"/>
      <c r="F161" s="13"/>
      <c r="G161" s="14">
        <f>SUM(G162)</f>
        <v>2</v>
      </c>
    </row>
    <row r="162" spans="1:7" s="4" customFormat="1" ht="23.25" customHeight="1">
      <c r="A162" s="28" t="s">
        <v>145</v>
      </c>
      <c r="B162" s="13" t="s">
        <v>68</v>
      </c>
      <c r="C162" s="13" t="s">
        <v>53</v>
      </c>
      <c r="D162" s="57" t="s">
        <v>186</v>
      </c>
      <c r="E162" s="13" t="s">
        <v>106</v>
      </c>
      <c r="F162" s="13"/>
      <c r="G162" s="14">
        <f>SUM(G163)</f>
        <v>2</v>
      </c>
    </row>
    <row r="163" spans="1:7" ht="23.25" customHeight="1">
      <c r="A163" s="28" t="s">
        <v>127</v>
      </c>
      <c r="B163" s="13" t="s">
        <v>68</v>
      </c>
      <c r="C163" s="13" t="s">
        <v>53</v>
      </c>
      <c r="D163" s="57" t="s">
        <v>186</v>
      </c>
      <c r="E163" s="13" t="s">
        <v>126</v>
      </c>
      <c r="F163" s="13"/>
      <c r="G163" s="14">
        <f>SUM(G164)</f>
        <v>2</v>
      </c>
    </row>
    <row r="164" spans="1:7" ht="23.25" customHeight="1">
      <c r="A164" s="28" t="s">
        <v>107</v>
      </c>
      <c r="B164" s="13" t="s">
        <v>68</v>
      </c>
      <c r="C164" s="13" t="s">
        <v>53</v>
      </c>
      <c r="D164" s="57" t="s">
        <v>186</v>
      </c>
      <c r="E164" s="13" t="s">
        <v>27</v>
      </c>
      <c r="F164" s="13"/>
      <c r="G164" s="14">
        <f>SUM(G165)</f>
        <v>2</v>
      </c>
    </row>
    <row r="165" spans="1:7" s="8" customFormat="1" ht="23.25" customHeight="1">
      <c r="A165" s="48" t="s">
        <v>30</v>
      </c>
      <c r="B165" s="24"/>
      <c r="C165" s="24"/>
      <c r="D165" s="58" t="s">
        <v>186</v>
      </c>
      <c r="E165" s="24" t="s">
        <v>27</v>
      </c>
      <c r="F165" s="24" t="s">
        <v>31</v>
      </c>
      <c r="G165" s="40">
        <v>2</v>
      </c>
    </row>
    <row r="166" spans="1:7" ht="23.25" customHeight="1">
      <c r="A166" s="27" t="s">
        <v>75</v>
      </c>
      <c r="B166" s="13" t="s">
        <v>68</v>
      </c>
      <c r="C166" s="13" t="s">
        <v>53</v>
      </c>
      <c r="D166" s="57" t="s">
        <v>169</v>
      </c>
      <c r="E166" s="13"/>
      <c r="F166" s="13"/>
      <c r="G166" s="14">
        <f>SUM(G167)</f>
        <v>143</v>
      </c>
    </row>
    <row r="167" spans="1:7" ht="23.25" customHeight="1">
      <c r="A167" s="28" t="s">
        <v>145</v>
      </c>
      <c r="B167" s="13" t="s">
        <v>68</v>
      </c>
      <c r="C167" s="13" t="s">
        <v>53</v>
      </c>
      <c r="D167" s="57" t="s">
        <v>169</v>
      </c>
      <c r="E167" s="13" t="s">
        <v>106</v>
      </c>
      <c r="F167" s="13"/>
      <c r="G167" s="14">
        <f>SUM(G168)</f>
        <v>143</v>
      </c>
    </row>
    <row r="168" spans="1:7" ht="23.25" customHeight="1">
      <c r="A168" s="28" t="s">
        <v>127</v>
      </c>
      <c r="B168" s="13" t="s">
        <v>68</v>
      </c>
      <c r="C168" s="13" t="s">
        <v>53</v>
      </c>
      <c r="D168" s="57" t="s">
        <v>169</v>
      </c>
      <c r="E168" s="13" t="s">
        <v>126</v>
      </c>
      <c r="F168" s="13"/>
      <c r="G168" s="14">
        <f>SUM(G169)</f>
        <v>143</v>
      </c>
    </row>
    <row r="169" spans="1:7" ht="23.25" customHeight="1">
      <c r="A169" s="28" t="s">
        <v>107</v>
      </c>
      <c r="B169" s="13" t="s">
        <v>68</v>
      </c>
      <c r="C169" s="13" t="s">
        <v>53</v>
      </c>
      <c r="D169" s="57" t="s">
        <v>169</v>
      </c>
      <c r="E169" s="13" t="s">
        <v>27</v>
      </c>
      <c r="F169" s="13"/>
      <c r="G169" s="14">
        <f>SUM(G170:G174)</f>
        <v>143</v>
      </c>
    </row>
    <row r="170" spans="1:7" s="8" customFormat="1" ht="23.25" customHeight="1">
      <c r="A170" s="48" t="s">
        <v>209</v>
      </c>
      <c r="B170" s="24"/>
      <c r="C170" s="24"/>
      <c r="D170" s="58" t="s">
        <v>169</v>
      </c>
      <c r="E170" s="24" t="s">
        <v>27</v>
      </c>
      <c r="F170" s="24" t="s">
        <v>63</v>
      </c>
      <c r="G170" s="40">
        <v>1</v>
      </c>
    </row>
    <row r="171" spans="1:7" s="8" customFormat="1" ht="23.25" customHeight="1">
      <c r="A171" s="48" t="s">
        <v>23</v>
      </c>
      <c r="B171" s="24"/>
      <c r="C171" s="24"/>
      <c r="D171" s="58" t="s">
        <v>169</v>
      </c>
      <c r="E171" s="24" t="s">
        <v>27</v>
      </c>
      <c r="F171" s="24" t="s">
        <v>24</v>
      </c>
      <c r="G171" s="40">
        <v>1</v>
      </c>
    </row>
    <row r="172" spans="1:7" s="8" customFormat="1" ht="23.25" customHeight="1">
      <c r="A172" s="48" t="s">
        <v>25</v>
      </c>
      <c r="B172" s="24"/>
      <c r="C172" s="24"/>
      <c r="D172" s="58" t="s">
        <v>169</v>
      </c>
      <c r="E172" s="24" t="s">
        <v>27</v>
      </c>
      <c r="F172" s="24" t="s">
        <v>26</v>
      </c>
      <c r="G172" s="40">
        <v>120</v>
      </c>
    </row>
    <row r="173" spans="1:7" s="8" customFormat="1" ht="23.25" customHeight="1">
      <c r="A173" s="48" t="s">
        <v>77</v>
      </c>
      <c r="B173" s="24"/>
      <c r="C173" s="24"/>
      <c r="D173" s="58" t="s">
        <v>169</v>
      </c>
      <c r="E173" s="24" t="s">
        <v>27</v>
      </c>
      <c r="F173" s="24" t="s">
        <v>49</v>
      </c>
      <c r="G173" s="40">
        <v>1</v>
      </c>
    </row>
    <row r="174" spans="1:7" s="8" customFormat="1" ht="23.25" customHeight="1">
      <c r="A174" s="48" t="s">
        <v>30</v>
      </c>
      <c r="B174" s="24"/>
      <c r="C174" s="24"/>
      <c r="D174" s="58" t="s">
        <v>169</v>
      </c>
      <c r="E174" s="24" t="s">
        <v>27</v>
      </c>
      <c r="F174" s="24" t="s">
        <v>31</v>
      </c>
      <c r="G174" s="40">
        <v>20</v>
      </c>
    </row>
    <row r="175" spans="1:7" ht="23.25" customHeight="1">
      <c r="A175" s="27" t="s">
        <v>116</v>
      </c>
      <c r="B175" s="13" t="s">
        <v>68</v>
      </c>
      <c r="C175" s="13" t="s">
        <v>53</v>
      </c>
      <c r="D175" s="57" t="s">
        <v>169</v>
      </c>
      <c r="E175" s="13" t="s">
        <v>114</v>
      </c>
      <c r="F175" s="13"/>
      <c r="G175" s="14">
        <f>SUM(G176)</f>
        <v>4</v>
      </c>
    </row>
    <row r="176" spans="1:7" ht="23.25" customHeight="1">
      <c r="A176" s="28" t="s">
        <v>117</v>
      </c>
      <c r="B176" s="13" t="s">
        <v>68</v>
      </c>
      <c r="C176" s="13" t="s">
        <v>53</v>
      </c>
      <c r="D176" s="57" t="s">
        <v>169</v>
      </c>
      <c r="E176" s="13" t="s">
        <v>115</v>
      </c>
      <c r="F176" s="13"/>
      <c r="G176" s="14">
        <f>SUM(G177)</f>
        <v>4</v>
      </c>
    </row>
    <row r="177" spans="1:7" ht="23.25" customHeight="1">
      <c r="A177" s="28" t="s">
        <v>32</v>
      </c>
      <c r="B177" s="13" t="s">
        <v>68</v>
      </c>
      <c r="C177" s="13" t="s">
        <v>53</v>
      </c>
      <c r="D177" s="57" t="s">
        <v>169</v>
      </c>
      <c r="E177" s="13" t="s">
        <v>33</v>
      </c>
      <c r="F177" s="13"/>
      <c r="G177" s="14">
        <f>SUM(G178)</f>
        <v>4</v>
      </c>
    </row>
    <row r="178" spans="1:7" s="10" customFormat="1" ht="23.25" customHeight="1">
      <c r="A178" s="10" t="s">
        <v>34</v>
      </c>
      <c r="B178" s="82"/>
      <c r="C178" s="82"/>
      <c r="D178" s="58" t="s">
        <v>169</v>
      </c>
      <c r="E178" s="82" t="s">
        <v>33</v>
      </c>
      <c r="F178" s="82" t="s">
        <v>35</v>
      </c>
      <c r="G178" s="83">
        <v>4</v>
      </c>
    </row>
    <row r="179" spans="1:7" s="4" customFormat="1" ht="23.25" customHeight="1">
      <c r="A179" s="27" t="s">
        <v>78</v>
      </c>
      <c r="B179" s="21" t="s">
        <v>79</v>
      </c>
      <c r="C179" s="21" t="s">
        <v>129</v>
      </c>
      <c r="D179" s="55"/>
      <c r="E179" s="21"/>
      <c r="F179" s="21"/>
      <c r="G179" s="74">
        <f>SUM(G180)</f>
        <v>35</v>
      </c>
    </row>
    <row r="180" spans="1:7" ht="23.25" customHeight="1">
      <c r="A180" s="32" t="s">
        <v>11</v>
      </c>
      <c r="B180" s="13" t="s">
        <v>79</v>
      </c>
      <c r="C180" s="13" t="s">
        <v>8</v>
      </c>
      <c r="D180" s="57" t="s">
        <v>154</v>
      </c>
      <c r="E180" s="13"/>
      <c r="F180" s="13"/>
      <c r="G180" s="14">
        <f>SUM(G181)</f>
        <v>35</v>
      </c>
    </row>
    <row r="181" spans="1:7" ht="23.25" customHeight="1">
      <c r="A181" s="28" t="s">
        <v>145</v>
      </c>
      <c r="B181" s="13" t="s">
        <v>79</v>
      </c>
      <c r="C181" s="13" t="s">
        <v>8</v>
      </c>
      <c r="D181" s="57" t="s">
        <v>155</v>
      </c>
      <c r="E181" s="13" t="s">
        <v>106</v>
      </c>
      <c r="F181" s="13"/>
      <c r="G181" s="14">
        <f>SUM(G182)</f>
        <v>35</v>
      </c>
    </row>
    <row r="182" spans="1:7" ht="23.25" customHeight="1">
      <c r="A182" s="28" t="s">
        <v>127</v>
      </c>
      <c r="B182" s="13" t="s">
        <v>79</v>
      </c>
      <c r="C182" s="13" t="s">
        <v>8</v>
      </c>
      <c r="D182" s="57" t="s">
        <v>170</v>
      </c>
      <c r="E182" s="13" t="s">
        <v>126</v>
      </c>
      <c r="F182" s="13"/>
      <c r="G182" s="14">
        <f>SUM(G183)</f>
        <v>35</v>
      </c>
    </row>
    <row r="183" spans="1:7" ht="23.25" customHeight="1">
      <c r="A183" s="28" t="s">
        <v>107</v>
      </c>
      <c r="B183" s="13" t="s">
        <v>79</v>
      </c>
      <c r="C183" s="13" t="s">
        <v>8</v>
      </c>
      <c r="D183" s="57" t="s">
        <v>170</v>
      </c>
      <c r="E183" s="13" t="s">
        <v>27</v>
      </c>
      <c r="F183" s="13"/>
      <c r="G183" s="14">
        <f>SUM(G184:G185)</f>
        <v>35</v>
      </c>
    </row>
    <row r="184" spans="1:7" s="8" customFormat="1" ht="23.25" customHeight="1" thickBot="1">
      <c r="A184" s="77" t="s">
        <v>23</v>
      </c>
      <c r="B184" s="24"/>
      <c r="C184" s="24"/>
      <c r="D184" s="58" t="s">
        <v>170</v>
      </c>
      <c r="E184" s="24" t="s">
        <v>27</v>
      </c>
      <c r="F184" s="24" t="s">
        <v>24</v>
      </c>
      <c r="G184" s="40">
        <v>10</v>
      </c>
    </row>
    <row r="185" spans="1:7" s="8" customFormat="1" ht="23.25" customHeight="1" thickBot="1">
      <c r="A185" s="77" t="s">
        <v>30</v>
      </c>
      <c r="B185" s="24"/>
      <c r="C185" s="24"/>
      <c r="D185" s="58" t="s">
        <v>170</v>
      </c>
      <c r="E185" s="24" t="s">
        <v>27</v>
      </c>
      <c r="F185" s="24" t="s">
        <v>31</v>
      </c>
      <c r="G185" s="40">
        <v>25</v>
      </c>
    </row>
    <row r="186" spans="1:7" ht="23.25" customHeight="1">
      <c r="A186" s="27" t="s">
        <v>87</v>
      </c>
      <c r="B186" s="21" t="s">
        <v>88</v>
      </c>
      <c r="C186" s="21"/>
      <c r="D186" s="55"/>
      <c r="E186" s="13"/>
      <c r="F186" s="13"/>
      <c r="G186" s="74">
        <f>SUM(G189)</f>
        <v>96</v>
      </c>
    </row>
    <row r="187" spans="1:7" ht="23.25" customHeight="1">
      <c r="A187" s="27" t="s">
        <v>89</v>
      </c>
      <c r="B187" s="13" t="s">
        <v>88</v>
      </c>
      <c r="C187" s="13" t="s">
        <v>10</v>
      </c>
      <c r="D187" s="57" t="s">
        <v>156</v>
      </c>
      <c r="E187" s="13"/>
      <c r="F187" s="13"/>
      <c r="G187" s="14">
        <f>SUM(G188)</f>
        <v>96</v>
      </c>
    </row>
    <row r="188" spans="1:7" ht="23.25" customHeight="1">
      <c r="A188" s="28" t="s">
        <v>90</v>
      </c>
      <c r="B188" s="13" t="s">
        <v>88</v>
      </c>
      <c r="C188" s="13" t="s">
        <v>10</v>
      </c>
      <c r="D188" s="57" t="s">
        <v>171</v>
      </c>
      <c r="E188" s="13"/>
      <c r="F188" s="13"/>
      <c r="G188" s="14">
        <f>SUM(G189)</f>
        <v>96</v>
      </c>
    </row>
    <row r="189" spans="1:7" ht="23.25" customHeight="1">
      <c r="A189" s="28" t="s">
        <v>145</v>
      </c>
      <c r="B189" s="13" t="s">
        <v>88</v>
      </c>
      <c r="C189" s="13" t="s">
        <v>10</v>
      </c>
      <c r="D189" s="57" t="s">
        <v>171</v>
      </c>
      <c r="E189" s="13" t="s">
        <v>106</v>
      </c>
      <c r="F189" s="13"/>
      <c r="G189" s="14">
        <f>SUM(G190)</f>
        <v>96</v>
      </c>
    </row>
    <row r="190" spans="1:7" ht="23.25" customHeight="1">
      <c r="A190" s="28" t="s">
        <v>127</v>
      </c>
      <c r="B190" s="13" t="s">
        <v>88</v>
      </c>
      <c r="C190" s="13" t="s">
        <v>10</v>
      </c>
      <c r="D190" s="57" t="s">
        <v>171</v>
      </c>
      <c r="E190" s="13" t="s">
        <v>126</v>
      </c>
      <c r="F190" s="13"/>
      <c r="G190" s="14">
        <f>SUM(G191)</f>
        <v>96</v>
      </c>
    </row>
    <row r="191" spans="1:7" ht="23.25" customHeight="1">
      <c r="A191" s="28" t="s">
        <v>107</v>
      </c>
      <c r="B191" s="24"/>
      <c r="C191" s="24"/>
      <c r="D191" s="57" t="s">
        <v>171</v>
      </c>
      <c r="E191" s="24" t="s">
        <v>27</v>
      </c>
      <c r="F191" s="24"/>
      <c r="G191" s="40">
        <f>SUM(G192:G193)</f>
        <v>96</v>
      </c>
    </row>
    <row r="192" spans="1:7" s="8" customFormat="1" ht="23.25" customHeight="1" thickBot="1">
      <c r="A192" s="77" t="s">
        <v>25</v>
      </c>
      <c r="B192" s="24"/>
      <c r="C192" s="24"/>
      <c r="D192" s="58" t="s">
        <v>171</v>
      </c>
      <c r="E192" s="24" t="s">
        <v>27</v>
      </c>
      <c r="F192" s="24" t="s">
        <v>26</v>
      </c>
      <c r="G192" s="40">
        <v>95</v>
      </c>
    </row>
    <row r="193" spans="1:7" s="8" customFormat="1" ht="23.25" customHeight="1" thickBot="1">
      <c r="A193" s="77" t="s">
        <v>34</v>
      </c>
      <c r="B193" s="24"/>
      <c r="C193" s="24"/>
      <c r="D193" s="58" t="s">
        <v>171</v>
      </c>
      <c r="E193" s="24" t="s">
        <v>27</v>
      </c>
      <c r="F193" s="24" t="s">
        <v>35</v>
      </c>
      <c r="G193" s="40">
        <v>1</v>
      </c>
    </row>
    <row r="194" spans="1:7" s="5" customFormat="1" ht="23.25" customHeight="1">
      <c r="A194" s="84" t="s">
        <v>174</v>
      </c>
      <c r="B194" s="11"/>
      <c r="C194" s="11"/>
      <c r="D194" s="55"/>
      <c r="E194" s="11"/>
      <c r="F194" s="11"/>
      <c r="G194" s="65">
        <f aca="true" t="shared" si="1" ref="G194:G199">SUM(G195)</f>
        <v>170</v>
      </c>
    </row>
    <row r="195" spans="1:7" ht="23.25" customHeight="1">
      <c r="A195" s="28" t="s">
        <v>175</v>
      </c>
      <c r="B195" s="24"/>
      <c r="C195" s="24"/>
      <c r="D195" s="57"/>
      <c r="E195" s="24"/>
      <c r="F195" s="24"/>
      <c r="G195" s="40">
        <f t="shared" si="1"/>
        <v>170</v>
      </c>
    </row>
    <row r="196" spans="1:7" ht="23.25" customHeight="1">
      <c r="A196" s="28" t="s">
        <v>11</v>
      </c>
      <c r="B196" s="24"/>
      <c r="C196" s="24"/>
      <c r="D196" s="57" t="s">
        <v>176</v>
      </c>
      <c r="E196" s="24"/>
      <c r="F196" s="24"/>
      <c r="G196" s="40">
        <f t="shared" si="1"/>
        <v>170</v>
      </c>
    </row>
    <row r="197" spans="1:7" ht="23.25" customHeight="1">
      <c r="A197" s="28" t="s">
        <v>83</v>
      </c>
      <c r="B197" s="24"/>
      <c r="C197" s="24"/>
      <c r="D197" s="57" t="s">
        <v>178</v>
      </c>
      <c r="E197" s="24"/>
      <c r="F197" s="24"/>
      <c r="G197" s="40">
        <f t="shared" si="1"/>
        <v>170</v>
      </c>
    </row>
    <row r="198" spans="1:7" ht="23.25" customHeight="1">
      <c r="A198" s="28" t="s">
        <v>109</v>
      </c>
      <c r="B198" s="24"/>
      <c r="C198" s="24"/>
      <c r="D198" s="57" t="s">
        <v>178</v>
      </c>
      <c r="E198" s="24" t="s">
        <v>108</v>
      </c>
      <c r="F198" s="24"/>
      <c r="G198" s="40">
        <f t="shared" si="1"/>
        <v>170</v>
      </c>
    </row>
    <row r="199" spans="1:7" ht="23.25" customHeight="1">
      <c r="A199" s="28" t="s">
        <v>118</v>
      </c>
      <c r="B199" s="24"/>
      <c r="C199" s="24"/>
      <c r="D199" s="57" t="s">
        <v>178</v>
      </c>
      <c r="E199" s="24" t="s">
        <v>49</v>
      </c>
      <c r="F199" s="24"/>
      <c r="G199" s="40">
        <f t="shared" si="1"/>
        <v>170</v>
      </c>
    </row>
    <row r="200" spans="1:7" ht="23.25" customHeight="1">
      <c r="A200" s="28" t="s">
        <v>177</v>
      </c>
      <c r="B200" s="24"/>
      <c r="C200" s="24"/>
      <c r="D200" s="57" t="s">
        <v>185</v>
      </c>
      <c r="E200" s="24" t="s">
        <v>84</v>
      </c>
      <c r="F200" s="24"/>
      <c r="G200" s="40">
        <f>SUM(G201)</f>
        <v>170</v>
      </c>
    </row>
    <row r="201" spans="1:7" ht="23.25" customHeight="1">
      <c r="A201" s="28" t="s">
        <v>85</v>
      </c>
      <c r="B201" s="24"/>
      <c r="C201" s="24"/>
      <c r="D201" s="57" t="s">
        <v>185</v>
      </c>
      <c r="E201" s="24" t="s">
        <v>84</v>
      </c>
      <c r="F201" s="24" t="s">
        <v>86</v>
      </c>
      <c r="G201" s="40">
        <v>170</v>
      </c>
    </row>
    <row r="202" spans="1:7" ht="23.25" customHeight="1">
      <c r="A202" s="27" t="s">
        <v>91</v>
      </c>
      <c r="B202" s="21" t="s">
        <v>45</v>
      </c>
      <c r="C202" s="21" t="s">
        <v>129</v>
      </c>
      <c r="D202" s="55"/>
      <c r="E202" s="13"/>
      <c r="F202" s="13"/>
      <c r="G202" s="17">
        <f>G203</f>
        <v>5</v>
      </c>
    </row>
    <row r="203" spans="1:7" ht="23.25" customHeight="1">
      <c r="A203" s="27" t="s">
        <v>92</v>
      </c>
      <c r="B203" s="21" t="s">
        <v>45</v>
      </c>
      <c r="C203" s="21" t="s">
        <v>8</v>
      </c>
      <c r="D203" s="55"/>
      <c r="E203" s="13"/>
      <c r="F203" s="13"/>
      <c r="G203" s="14">
        <f>G204</f>
        <v>5</v>
      </c>
    </row>
    <row r="204" spans="1:7" ht="23.25" customHeight="1">
      <c r="A204" s="28" t="s">
        <v>93</v>
      </c>
      <c r="B204" s="13" t="s">
        <v>45</v>
      </c>
      <c r="C204" s="13" t="s">
        <v>8</v>
      </c>
      <c r="D204" s="62">
        <v>7100000000</v>
      </c>
      <c r="E204" s="13"/>
      <c r="F204" s="13"/>
      <c r="G204" s="14">
        <f>G205</f>
        <v>5</v>
      </c>
    </row>
    <row r="205" spans="1:7" ht="23.25" customHeight="1">
      <c r="A205" s="28" t="s">
        <v>94</v>
      </c>
      <c r="B205" s="13" t="s">
        <v>45</v>
      </c>
      <c r="C205" s="13" t="s">
        <v>8</v>
      </c>
      <c r="D205" s="62">
        <v>7110020010</v>
      </c>
      <c r="E205" s="13"/>
      <c r="F205" s="13"/>
      <c r="G205" s="14">
        <f>G206</f>
        <v>5</v>
      </c>
    </row>
    <row r="206" spans="1:7" ht="23.25" customHeight="1">
      <c r="A206" s="28" t="s">
        <v>111</v>
      </c>
      <c r="B206" s="13" t="s">
        <v>45</v>
      </c>
      <c r="C206" s="13" t="s">
        <v>8</v>
      </c>
      <c r="D206" s="62">
        <v>7110020010</v>
      </c>
      <c r="E206" s="13" t="s">
        <v>110</v>
      </c>
      <c r="F206" s="13"/>
      <c r="G206" s="14">
        <f>G207</f>
        <v>5</v>
      </c>
    </row>
    <row r="207" spans="1:7" ht="23.25" customHeight="1">
      <c r="A207" s="28" t="s">
        <v>95</v>
      </c>
      <c r="B207" s="13" t="s">
        <v>45</v>
      </c>
      <c r="C207" s="13" t="s">
        <v>8</v>
      </c>
      <c r="D207" s="62">
        <v>7110020010</v>
      </c>
      <c r="E207" s="13" t="s">
        <v>96</v>
      </c>
      <c r="F207" s="13"/>
      <c r="G207" s="14">
        <f>SUM(G208)</f>
        <v>5</v>
      </c>
    </row>
    <row r="208" spans="1:7" ht="23.25" customHeight="1">
      <c r="A208" s="36" t="s">
        <v>97</v>
      </c>
      <c r="B208" s="24" t="s">
        <v>45</v>
      </c>
      <c r="C208" s="24" t="s">
        <v>8</v>
      </c>
      <c r="D208" s="62">
        <v>7110020010</v>
      </c>
      <c r="E208" s="24" t="s">
        <v>96</v>
      </c>
      <c r="F208" s="24" t="s">
        <v>98</v>
      </c>
      <c r="G208" s="40">
        <v>5</v>
      </c>
    </row>
    <row r="209" spans="1:7" ht="23.25" customHeight="1">
      <c r="A209" s="27" t="s">
        <v>99</v>
      </c>
      <c r="B209" s="13"/>
      <c r="C209" s="13"/>
      <c r="D209" s="57"/>
      <c r="E209" s="13"/>
      <c r="F209" s="13"/>
      <c r="G209" s="17">
        <f>SUM(G14+G22+G49+G59+G65+G78+G84+G95+G102+G109+G114+G134+G141+G149+G179+G186+G194+G202)</f>
        <v>4939.75</v>
      </c>
    </row>
    <row r="210" ht="23.25" customHeight="1">
      <c r="G210" s="41"/>
    </row>
    <row r="211" ht="23.25" customHeight="1">
      <c r="G211" s="41"/>
    </row>
    <row r="212" spans="1:7" ht="23.25" customHeight="1">
      <c r="A212" s="18" t="s">
        <v>211</v>
      </c>
      <c r="G212" s="41"/>
    </row>
    <row r="213" ht="23.25" customHeight="1">
      <c r="A213" s="18" t="s">
        <v>212</v>
      </c>
    </row>
  </sheetData>
  <sheetProtection/>
  <mergeCells count="16">
    <mergeCell ref="E11:E12"/>
    <mergeCell ref="F11:F12"/>
    <mergeCell ref="A11:A12"/>
    <mergeCell ref="B11:B12"/>
    <mergeCell ref="C11:C12"/>
    <mergeCell ref="D11:D12"/>
    <mergeCell ref="A15:C15"/>
    <mergeCell ref="A23:C23"/>
    <mergeCell ref="F1:G1"/>
    <mergeCell ref="A2:G2"/>
    <mergeCell ref="B3:G3"/>
    <mergeCell ref="A4:G4"/>
    <mergeCell ref="A5:G5"/>
    <mergeCell ref="C7:G7"/>
    <mergeCell ref="A8:G8"/>
    <mergeCell ref="A9:G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karisha0805@mail.ru</cp:lastModifiedBy>
  <cp:lastPrinted>2019-11-21T14:01:58Z</cp:lastPrinted>
  <dcterms:created xsi:type="dcterms:W3CDTF">2013-11-26T10:01:57Z</dcterms:created>
  <dcterms:modified xsi:type="dcterms:W3CDTF">2019-11-21T14:02:19Z</dcterms:modified>
  <cp:category/>
  <cp:version/>
  <cp:contentType/>
  <cp:contentStatus/>
</cp:coreProperties>
</file>